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heckCompatibility="1" defaultThemeVersion="124226"/>
  <mc:AlternateContent xmlns:mc="http://schemas.openxmlformats.org/markup-compatibility/2006">
    <mc:Choice Requires="x15">
      <x15ac:absPath xmlns:x15ac="http://schemas.microsoft.com/office/spreadsheetml/2010/11/ac" url="W:\Departmental\SSSC - SSSO\Student Help Resources\Calculating Grades\"/>
    </mc:Choice>
  </mc:AlternateContent>
  <bookViews>
    <workbookView xWindow="75" yWindow="420" windowWidth="19440" windowHeight="12240" tabRatio="500" firstSheet="6" activeTab="8"/>
  </bookViews>
  <sheets>
    <sheet name="Instructions" sheetId="3" r:id="rId1"/>
    <sheet name="Equivalencies" sheetId="5" r:id="rId2"/>
    <sheet name="Course #1" sheetId="18" r:id="rId3"/>
    <sheet name="Course #2" sheetId="17" r:id="rId4"/>
    <sheet name="Course #3" sheetId="16" r:id="rId5"/>
    <sheet name="Course #4" sheetId="15" r:id="rId6"/>
    <sheet name="Course #5" sheetId="14" r:id="rId7"/>
    <sheet name="Course #6" sheetId="10" r:id="rId8"/>
    <sheet name="CGPA Calculator" sheetId="1" r:id="rId9"/>
    <sheet name="Major GPA Calculator" sheetId="12" r:id="rId10"/>
    <sheet name="GPA Planning" sheetId="2" r:id="rId11"/>
  </sheets>
  <calcPr calcId="152511"/>
</workbook>
</file>

<file path=xl/calcChain.xml><?xml version="1.0" encoding="utf-8"?>
<calcChain xmlns="http://schemas.openxmlformats.org/spreadsheetml/2006/main">
  <c r="D7" i="12" l="1"/>
  <c r="C26" i="18" l="1"/>
  <c r="E25" i="18"/>
  <c r="E24" i="18"/>
  <c r="E23" i="18"/>
  <c r="E22" i="18"/>
  <c r="E21" i="18"/>
  <c r="E20" i="18"/>
  <c r="E19" i="18"/>
  <c r="E18" i="18"/>
  <c r="E17" i="18"/>
  <c r="E16" i="18"/>
  <c r="E15" i="18"/>
  <c r="E14" i="18"/>
  <c r="E13" i="18"/>
  <c r="E12" i="18"/>
  <c r="E11" i="18"/>
  <c r="E10" i="18"/>
  <c r="E9" i="18"/>
  <c r="E8" i="18"/>
  <c r="E7" i="18"/>
  <c r="C26" i="17"/>
  <c r="E25" i="17"/>
  <c r="E24" i="17"/>
  <c r="E23" i="17"/>
  <c r="E22" i="17"/>
  <c r="E21" i="17"/>
  <c r="E20" i="17"/>
  <c r="E19" i="17"/>
  <c r="E18" i="17"/>
  <c r="E17" i="17"/>
  <c r="E16" i="17"/>
  <c r="E15" i="17"/>
  <c r="E14" i="17"/>
  <c r="E13" i="17"/>
  <c r="E12" i="17"/>
  <c r="E11" i="17"/>
  <c r="E10" i="17"/>
  <c r="E9" i="17"/>
  <c r="E8" i="17"/>
  <c r="E7" i="17"/>
  <c r="E26" i="17" s="1"/>
  <c r="C26" i="16"/>
  <c r="E25" i="16"/>
  <c r="E24" i="16"/>
  <c r="E23" i="16"/>
  <c r="E22" i="16"/>
  <c r="E21" i="16"/>
  <c r="E20" i="16"/>
  <c r="E19" i="16"/>
  <c r="E18" i="16"/>
  <c r="E17" i="16"/>
  <c r="E16" i="16"/>
  <c r="E15" i="16"/>
  <c r="E14" i="16"/>
  <c r="E13" i="16"/>
  <c r="E12" i="16"/>
  <c r="E11" i="16"/>
  <c r="E10" i="16"/>
  <c r="E9" i="16"/>
  <c r="E8" i="16"/>
  <c r="E7" i="16"/>
  <c r="C26" i="15"/>
  <c r="E25" i="15"/>
  <c r="E24" i="15"/>
  <c r="E23" i="15"/>
  <c r="E22" i="15"/>
  <c r="E21" i="15"/>
  <c r="E20" i="15"/>
  <c r="E19" i="15"/>
  <c r="E18" i="15"/>
  <c r="E17" i="15"/>
  <c r="E16" i="15"/>
  <c r="E15" i="15"/>
  <c r="E14" i="15"/>
  <c r="E13" i="15"/>
  <c r="E12" i="15"/>
  <c r="E11" i="15"/>
  <c r="E10" i="15"/>
  <c r="E9" i="15"/>
  <c r="E8" i="15"/>
  <c r="E7" i="15"/>
  <c r="E26" i="15" s="1"/>
  <c r="C26" i="14"/>
  <c r="E25" i="14"/>
  <c r="E24" i="14"/>
  <c r="E23" i="14"/>
  <c r="E22" i="14"/>
  <c r="E21" i="14"/>
  <c r="E20" i="14"/>
  <c r="E19" i="14"/>
  <c r="E18" i="14"/>
  <c r="E17" i="14"/>
  <c r="E16" i="14"/>
  <c r="E15" i="14"/>
  <c r="E14" i="14"/>
  <c r="E13" i="14"/>
  <c r="E12" i="14"/>
  <c r="E11" i="14"/>
  <c r="E10" i="14"/>
  <c r="E9" i="14"/>
  <c r="E8" i="14"/>
  <c r="E7" i="14"/>
  <c r="E26" i="14" s="1"/>
  <c r="D26" i="14" l="1"/>
  <c r="D27" i="14" s="1"/>
  <c r="D26" i="15"/>
  <c r="D27" i="15" s="1"/>
  <c r="E26" i="16"/>
  <c r="D26" i="16" s="1"/>
  <c r="D27" i="16" s="1"/>
  <c r="D26" i="17"/>
  <c r="D27" i="17" s="1"/>
  <c r="E26" i="18"/>
  <c r="D26" i="18" s="1"/>
  <c r="D27" i="18" s="1"/>
  <c r="D7" i="1"/>
  <c r="E23" i="12" l="1"/>
  <c r="D22" i="12"/>
  <c r="F22" i="12" s="1"/>
  <c r="D21" i="12"/>
  <c r="F21" i="12" s="1"/>
  <c r="D20" i="12"/>
  <c r="F20" i="12" s="1"/>
  <c r="D19" i="12"/>
  <c r="F19" i="12" s="1"/>
  <c r="D18" i="12"/>
  <c r="F18" i="12" s="1"/>
  <c r="D17" i="12"/>
  <c r="F17" i="12" s="1"/>
  <c r="D16" i="12"/>
  <c r="F16" i="12" s="1"/>
  <c r="D15" i="12"/>
  <c r="F15" i="12" s="1"/>
  <c r="D14" i="12"/>
  <c r="F14" i="12" s="1"/>
  <c r="D13" i="12"/>
  <c r="F13" i="12" s="1"/>
  <c r="D12" i="12"/>
  <c r="F12" i="12" s="1"/>
  <c r="D11" i="12"/>
  <c r="F11" i="12" s="1"/>
  <c r="D10" i="12"/>
  <c r="F10" i="12" s="1"/>
  <c r="D9" i="12"/>
  <c r="F9" i="12" s="1"/>
  <c r="D8" i="12"/>
  <c r="F8" i="12" s="1"/>
  <c r="F7" i="12"/>
  <c r="C26" i="10"/>
  <c r="E25" i="10"/>
  <c r="E24" i="10"/>
  <c r="E23" i="10"/>
  <c r="E22" i="10"/>
  <c r="E21" i="10"/>
  <c r="E20" i="10"/>
  <c r="E19" i="10"/>
  <c r="E18" i="10"/>
  <c r="E17" i="10"/>
  <c r="E16" i="10"/>
  <c r="E15" i="10"/>
  <c r="E14" i="10"/>
  <c r="E13" i="10"/>
  <c r="E12" i="10"/>
  <c r="E11" i="10"/>
  <c r="E10" i="10"/>
  <c r="E9" i="10"/>
  <c r="E8" i="10"/>
  <c r="E7" i="10"/>
  <c r="E26" i="10" l="1"/>
  <c r="F23" i="12"/>
  <c r="F24" i="12" s="1"/>
  <c r="D26" i="10"/>
  <c r="D27" i="10" s="1"/>
  <c r="E12" i="2"/>
  <c r="E7" i="2"/>
  <c r="F7" i="1"/>
  <c r="D8" i="1"/>
  <c r="F8" i="1" s="1"/>
  <c r="D9" i="1"/>
  <c r="F9" i="1" s="1"/>
  <c r="D10" i="1"/>
  <c r="F10" i="1" s="1"/>
  <c r="D11" i="1"/>
  <c r="F11" i="1" s="1"/>
  <c r="D12" i="1"/>
  <c r="F12" i="1" s="1"/>
  <c r="D14" i="1"/>
  <c r="F14" i="1" s="1"/>
  <c r="D15" i="1"/>
  <c r="F15" i="1" s="1"/>
  <c r="D16" i="1"/>
  <c r="F16" i="1" s="1"/>
  <c r="D17" i="1"/>
  <c r="F17" i="1" s="1"/>
  <c r="D18" i="1"/>
  <c r="F18" i="1" s="1"/>
  <c r="D19" i="1"/>
  <c r="F19" i="1" s="1"/>
  <c r="D21" i="1"/>
  <c r="F21" i="1" s="1"/>
  <c r="D22" i="1"/>
  <c r="F22" i="1" s="1"/>
  <c r="D23" i="1"/>
  <c r="F23" i="1" s="1"/>
  <c r="D24" i="1"/>
  <c r="F24" i="1" s="1"/>
  <c r="D25" i="1"/>
  <c r="F25" i="1" s="1"/>
  <c r="D26" i="1"/>
  <c r="F26" i="1" s="1"/>
  <c r="D28" i="1"/>
  <c r="F28" i="1" s="1"/>
  <c r="D29" i="1"/>
  <c r="F29" i="1" s="1"/>
  <c r="D30" i="1"/>
  <c r="F30" i="1" s="1"/>
  <c r="D31" i="1"/>
  <c r="F31" i="1" s="1"/>
  <c r="D32" i="1"/>
  <c r="F32" i="1" s="1"/>
  <c r="D33" i="1"/>
  <c r="F33" i="1" s="1"/>
  <c r="D35" i="1"/>
  <c r="F35" i="1" s="1"/>
  <c r="D36" i="1"/>
  <c r="F36" i="1" s="1"/>
  <c r="D37" i="1"/>
  <c r="F37" i="1" s="1"/>
  <c r="D38" i="1"/>
  <c r="F38" i="1" s="1"/>
  <c r="D39" i="1"/>
  <c r="F39" i="1" s="1"/>
  <c r="D40" i="1"/>
  <c r="F40" i="1" s="1"/>
  <c r="D42" i="1"/>
  <c r="F42" i="1" s="1"/>
  <c r="D43" i="1"/>
  <c r="F43" i="1" s="1"/>
  <c r="D44" i="1"/>
  <c r="F44" i="1" s="1"/>
  <c r="D45" i="1"/>
  <c r="F45" i="1" s="1"/>
  <c r="D46" i="1"/>
  <c r="F46" i="1" s="1"/>
  <c r="D47" i="1"/>
  <c r="F47" i="1" s="1"/>
  <c r="D49" i="1"/>
  <c r="F49" i="1" s="1"/>
  <c r="D50" i="1"/>
  <c r="F50" i="1" s="1"/>
  <c r="D51" i="1"/>
  <c r="F51" i="1" s="1"/>
  <c r="D52" i="1"/>
  <c r="F52" i="1" s="1"/>
  <c r="D53" i="1"/>
  <c r="F53" i="1" s="1"/>
  <c r="D54" i="1"/>
  <c r="F54" i="1" s="1"/>
  <c r="D56" i="1"/>
  <c r="F56" i="1" s="1"/>
  <c r="D57" i="1"/>
  <c r="F57" i="1" s="1"/>
  <c r="D58" i="1"/>
  <c r="F58" i="1" s="1"/>
  <c r="D59" i="1"/>
  <c r="F59" i="1" s="1"/>
  <c r="D60" i="1"/>
  <c r="F60" i="1" s="1"/>
  <c r="D61" i="1"/>
  <c r="F61" i="1" s="1"/>
  <c r="E63" i="1"/>
  <c r="F63" i="1" l="1"/>
  <c r="F64" i="1" s="1"/>
</calcChain>
</file>

<file path=xl/sharedStrings.xml><?xml version="1.0" encoding="utf-8"?>
<sst xmlns="http://schemas.openxmlformats.org/spreadsheetml/2006/main" count="368" uniqueCount="110">
  <si>
    <t>Letter Grade</t>
  </si>
  <si>
    <t>A</t>
  </si>
  <si>
    <t>N/A</t>
  </si>
  <si>
    <t>B</t>
  </si>
  <si>
    <t>A-</t>
  </si>
  <si>
    <t>B+</t>
  </si>
  <si>
    <t>C+</t>
  </si>
  <si>
    <t>Totals</t>
  </si>
  <si>
    <t>CGPA</t>
  </si>
  <si>
    <t>Current GPA</t>
  </si>
  <si>
    <t>Max</t>
  </si>
  <si>
    <t>A+</t>
  </si>
  <si>
    <t>B-</t>
  </si>
  <si>
    <t>C</t>
  </si>
  <si>
    <t>C-</t>
  </si>
  <si>
    <t>D+</t>
  </si>
  <si>
    <t>D</t>
  </si>
  <si>
    <t>D-</t>
  </si>
  <si>
    <t>Min</t>
  </si>
  <si>
    <t>Major CGPA</t>
  </si>
  <si>
    <t>Current CGPA</t>
  </si>
  <si>
    <t>F</t>
  </si>
  <si>
    <t>BIOL 1103</t>
  </si>
  <si>
    <t>BIOL 1104</t>
  </si>
  <si>
    <t>Cumulative Grade Point Average (CGPA)</t>
  </si>
  <si>
    <t>Average Calculator</t>
  </si>
  <si>
    <t>CGPA Calculator</t>
  </si>
  <si>
    <t>This workbook is broken into tabs on the bottom of the screen:</t>
  </si>
  <si>
    <t>2. Enter the letter grade you received in the course.</t>
  </si>
  <si>
    <t>3. Enter the credit value for the course (most one-semester courses are worth 0.5 credits while most two-semester courses are worth 1.0 credits, but it is best to check Carleton Central or your class syllabus to find the credit value).</t>
  </si>
  <si>
    <t>Grade Point</t>
  </si>
  <si>
    <t>Numerical Grade</t>
  </si>
  <si>
    <t>Credit Value</t>
  </si>
  <si>
    <t>Grade Points</t>
  </si>
  <si>
    <t>GPA Required to Reach CGPA Wanted</t>
  </si>
  <si>
    <t>Credits Complete</t>
  </si>
  <si>
    <t>CGPA Wanted</t>
  </si>
  <si>
    <t>Credits in Progress</t>
  </si>
  <si>
    <t>GPA Required</t>
  </si>
  <si>
    <t>CGPA Reached With Predicted GPA</t>
  </si>
  <si>
    <t>Predicted GPA</t>
  </si>
  <si>
    <t>GPA Planning</t>
  </si>
  <si>
    <t>1. Enter your current CGPA.</t>
  </si>
  <si>
    <t>2. Enter how many credits you have already completed.</t>
  </si>
  <si>
    <t>4. Enter how many credits are currently in progress.</t>
  </si>
  <si>
    <t>3. Enter your predicted GPA for the semester.</t>
  </si>
  <si>
    <t>3. Enter the CGPA you want to achieve.</t>
  </si>
  <si>
    <t>Course:</t>
  </si>
  <si>
    <t>Course Item</t>
  </si>
  <si>
    <t>Due Date</t>
  </si>
  <si>
    <t>Worth %</t>
  </si>
  <si>
    <t>Your Mark %</t>
  </si>
  <si>
    <t>Course Mark %</t>
  </si>
  <si>
    <t>Mark Calculator</t>
  </si>
  <si>
    <t>Current Mark</t>
  </si>
  <si>
    <t>Quiz #1</t>
  </si>
  <si>
    <t>Quiz #2</t>
  </si>
  <si>
    <t>Participation</t>
  </si>
  <si>
    <t>Average Planning</t>
  </si>
  <si>
    <t>Equivalencies</t>
  </si>
  <si>
    <t>Course #1-#6</t>
  </si>
  <si>
    <t>Use these sheets to track the marks you receive on individual assignments within your courses. You can also fill in this sheet with marks you hope to receive during the semester to calculate a hypothetical final grade in the course.</t>
  </si>
  <si>
    <t>1. Enter the course name.</t>
  </si>
  <si>
    <t>e.g. BIOL 1103</t>
  </si>
  <si>
    <t>e.g. CHEM 1001</t>
  </si>
  <si>
    <t>e.g. PHYS 1007</t>
  </si>
  <si>
    <t>e.g. MATH 1007</t>
  </si>
  <si>
    <t>e.g. PSYC 1001</t>
  </si>
  <si>
    <t>e.g. SOCI 1001</t>
  </si>
  <si>
    <t>Course Name</t>
  </si>
  <si>
    <t>Fall 2011</t>
  </si>
  <si>
    <t>Winter 2012</t>
  </si>
  <si>
    <t>Major GPA</t>
  </si>
  <si>
    <t>Major Grade Point</t>
  </si>
  <si>
    <t>Cumulative Grade</t>
  </si>
  <si>
    <t>Point Average Calculator</t>
  </si>
  <si>
    <t>Major GPA Calculator</t>
  </si>
  <si>
    <t>This sheet is used to calculate your cumulative grade point average (CGPA) and is broken down by semester. You can also fill in this sheet with grades you hope to receive during the upcoming semesters to calculate a hypothetical CGPA.</t>
  </si>
  <si>
    <t>1. Enter the term and year of your courses by semester.</t>
  </si>
  <si>
    <t>Term, Year</t>
  </si>
  <si>
    <t>2. Enter your course names and numbers by semester.</t>
  </si>
  <si>
    <t>3. Enter the letter grade you received in the course.</t>
  </si>
  <si>
    <t>4. Enter the credit value for the course (most one-semester courses are worth 0.5 credits while most two-semester courses are worth 1.0 credits, but it is best to check Carleton Central or your class syllabus to find the credit value).</t>
  </si>
  <si>
    <t>This sheet is used to calculate your major GPA, which includes only the courses that are required for your major (you can find out which classes to include by running an audit under myAudit on Carleton Central). You can also fill in this sheet with grades you hope to receive during the upcoming semesters to calculate a hypothetical major GPA.</t>
  </si>
  <si>
    <t>1. Enter the term and year of your courses.</t>
  </si>
  <si>
    <t>1. Enter your course names and numbers.</t>
  </si>
  <si>
    <r>
      <t xml:space="preserve">4. Your major GPA will be calculated in </t>
    </r>
    <r>
      <rPr>
        <b/>
        <sz val="10"/>
        <color rgb="FFFF0000"/>
        <rFont val="Verdana"/>
        <family val="2"/>
      </rPr>
      <t>red</t>
    </r>
    <r>
      <rPr>
        <sz val="10"/>
        <rFont val="Verdana"/>
        <family val="2"/>
      </rPr>
      <t xml:space="preserve"> at the bottom of the sheet.</t>
    </r>
  </si>
  <si>
    <r>
      <t xml:space="preserve">5. Your GPA required for the semester to achieve the CGPA you want will be calculated in </t>
    </r>
    <r>
      <rPr>
        <b/>
        <sz val="10"/>
        <color rgb="FFFF0000"/>
        <rFont val="Verdana"/>
        <family val="2"/>
      </rPr>
      <t>red</t>
    </r>
    <r>
      <rPr>
        <sz val="10"/>
        <rFont val="Verdana"/>
        <family val="2"/>
      </rPr>
      <t>.</t>
    </r>
  </si>
  <si>
    <r>
      <t xml:space="preserve">5. Your hypothetical CGPA for the end of the semester will be calculated in </t>
    </r>
    <r>
      <rPr>
        <b/>
        <sz val="10"/>
        <color rgb="FFFF0000"/>
        <rFont val="Verdana"/>
        <family val="2"/>
      </rPr>
      <t>red</t>
    </r>
    <r>
      <rPr>
        <sz val="10"/>
        <rFont val="Verdana"/>
        <family val="2"/>
      </rPr>
      <t>.</t>
    </r>
  </si>
  <si>
    <t>2. Enter the course items (quizzes, exams, homework, etc.) from your course outline.</t>
  </si>
  <si>
    <t>3. Enter due dates for the items.</t>
  </si>
  <si>
    <r>
      <t xml:space="preserve">4. Enter the </t>
    </r>
    <r>
      <rPr>
        <b/>
        <sz val="10"/>
        <rFont val="Verdana"/>
        <family val="2"/>
      </rPr>
      <t>percentage</t>
    </r>
    <r>
      <rPr>
        <sz val="10"/>
        <rFont val="Verdana"/>
        <family val="2"/>
      </rPr>
      <t xml:space="preserve"> of your final grade that the item is worth from your course outline.</t>
    </r>
  </si>
  <si>
    <r>
      <t xml:space="preserve">6. Your current mark in the course will be calculated in </t>
    </r>
    <r>
      <rPr>
        <b/>
        <sz val="10"/>
        <color rgb="FFFF0000"/>
        <rFont val="Verdana"/>
        <family val="2"/>
      </rPr>
      <t>red</t>
    </r>
    <r>
      <rPr>
        <sz val="10"/>
        <rFont val="Verdana"/>
        <family val="2"/>
      </rPr>
      <t xml:space="preserve"> at the bottom. You will also see how much of your final mark you have already completed.</t>
    </r>
  </si>
  <si>
    <t>Equivalent Letter Grade</t>
  </si>
  <si>
    <t>Carleton Percentage, Grade</t>
  </si>
  <si>
    <t>Points and Letter Grades</t>
  </si>
  <si>
    <t>This sheet lists the equivalencies of percentage grade, grade points and letter grades that are commonly used at Carleton University. Refer to this sheet when entering your percentage grades and letter grades in the other sheets.</t>
  </si>
  <si>
    <t>Grade and Mark</t>
  </si>
  <si>
    <t>Calculator Instructions</t>
  </si>
  <si>
    <t>You can use this workbook to calculate your grades in individual courses, as well as your cumulative grade point average (CGPA) and major grade point average. You can also fill in the spreadsheets with grades you hope to achieve to calculate predicted grades and set goals.</t>
  </si>
  <si>
    <r>
      <t xml:space="preserve">5. Enter your mark on the item as a </t>
    </r>
    <r>
      <rPr>
        <b/>
        <sz val="10"/>
        <rFont val="Verdana"/>
        <family val="2"/>
      </rPr>
      <t>percentage</t>
    </r>
    <r>
      <rPr>
        <sz val="10"/>
        <rFont val="Verdana"/>
        <family val="2"/>
      </rPr>
      <t>.</t>
    </r>
  </si>
  <si>
    <r>
      <t xml:space="preserve">5. Your CGPA will be calculated in </t>
    </r>
    <r>
      <rPr>
        <b/>
        <sz val="10"/>
        <color rgb="FFFF0000"/>
        <rFont val="Verdana"/>
        <family val="2"/>
      </rPr>
      <t>red</t>
    </r>
    <r>
      <rPr>
        <sz val="10"/>
        <rFont val="Verdana"/>
        <family val="2"/>
      </rPr>
      <t xml:space="preserve"> at the bottom of the sheet.</t>
    </r>
  </si>
  <si>
    <t>If you are aiming for a certain CGPA and want to know what grades you need this semester to reach your goal, use the first section. If you know your predicted grades for the semester and want to know how this will impact your CGPA, use the second section.</t>
  </si>
  <si>
    <t>chem 1001</t>
  </si>
  <si>
    <t>phys 1007</t>
  </si>
  <si>
    <t>nsci 1000</t>
  </si>
  <si>
    <t>chem 1002</t>
  </si>
  <si>
    <t>phys 1008</t>
  </si>
  <si>
    <t>phil 1550</t>
  </si>
  <si>
    <t>psyc 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</si>
</sst>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Verdana"/>
    </font>
    <font>
      <b/>
      <sz val="10"/>
      <name val="Verdana"/>
    </font>
    <font>
      <sz val="10"/>
      <name val="Verdana"/>
    </font>
    <font>
      <sz val="8"/>
      <name val="Verdana"/>
    </font>
    <font>
      <b/>
      <u/>
      <sz val="10"/>
      <name val="Verdana"/>
    </font>
    <font>
      <b/>
      <u/>
      <sz val="12"/>
      <name val="Verdana"/>
    </font>
    <font>
      <b/>
      <sz val="10"/>
      <name val="Verdana"/>
    </font>
    <font>
      <b/>
      <sz val="10"/>
      <name val="Verdana"/>
      <family val="2"/>
    </font>
    <font>
      <b/>
      <u/>
      <sz val="14"/>
      <name val="Verdana"/>
      <family val="2"/>
    </font>
    <font>
      <b/>
      <sz val="14"/>
      <name val="Verdana"/>
      <family val="2"/>
    </font>
    <font>
      <sz val="10"/>
      <name val="Verdana"/>
      <family val="2"/>
    </font>
    <font>
      <b/>
      <sz val="12"/>
      <name val="Verdana"/>
      <family val="2"/>
    </font>
    <font>
      <b/>
      <sz val="10"/>
      <color rgb="FFFF0000"/>
      <name val="Verdana"/>
      <family val="2"/>
    </font>
    <font>
      <b/>
      <sz val="10"/>
      <color theme="0" tint="-0.249977111117893"/>
      <name val="Verdana"/>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20">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96">
    <xf numFmtId="0" fontId="0" fillId="0" borderId="0" xfId="0"/>
    <xf numFmtId="0" fontId="0" fillId="0" borderId="0" xfId="0" applyProtection="1"/>
    <xf numFmtId="0" fontId="0" fillId="0" borderId="0" xfId="0" applyFill="1" applyProtection="1"/>
    <xf numFmtId="0" fontId="0" fillId="0" borderId="0" xfId="0" applyFill="1" applyBorder="1" applyAlignment="1" applyProtection="1">
      <alignment horizontal="left"/>
      <protection locked="0"/>
    </xf>
    <xf numFmtId="0" fontId="5" fillId="0" borderId="0" xfId="0" applyFont="1" applyProtection="1"/>
    <xf numFmtId="0" fontId="1" fillId="0" borderId="0" xfId="0" applyFont="1" applyProtection="1"/>
    <xf numFmtId="0" fontId="4" fillId="0" borderId="0" xfId="0" applyFont="1" applyProtection="1"/>
    <xf numFmtId="0" fontId="0" fillId="3" borderId="0" xfId="0" applyFill="1" applyBorder="1" applyAlignment="1" applyProtection="1"/>
    <xf numFmtId="0" fontId="6" fillId="3" borderId="1" xfId="0" applyFont="1" applyFill="1" applyBorder="1" applyAlignment="1" applyProtection="1">
      <alignment horizontal="left"/>
    </xf>
    <xf numFmtId="0" fontId="0" fillId="3" borderId="1" xfId="0" applyFill="1" applyBorder="1" applyAlignment="1" applyProtection="1"/>
    <xf numFmtId="0" fontId="7" fillId="3" borderId="1" xfId="0" applyFont="1" applyFill="1" applyBorder="1" applyAlignment="1" applyProtection="1"/>
    <xf numFmtId="0" fontId="2" fillId="2" borderId="1" xfId="0" applyFont="1" applyFill="1" applyBorder="1" applyAlignment="1" applyProtection="1">
      <alignment horizontal="left"/>
    </xf>
    <xf numFmtId="0" fontId="2" fillId="2" borderId="16"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3" xfId="0" applyFont="1" applyFill="1" applyBorder="1" applyAlignment="1" applyProtection="1">
      <alignment horizontal="left"/>
    </xf>
    <xf numFmtId="0" fontId="7" fillId="2" borderId="8" xfId="0" applyFont="1" applyFill="1" applyBorder="1" applyAlignment="1" applyProtection="1">
      <alignment horizontal="left"/>
    </xf>
    <xf numFmtId="0" fontId="0" fillId="0" borderId="5" xfId="0" applyFill="1" applyBorder="1" applyAlignment="1" applyProtection="1">
      <alignment horizontal="left"/>
      <protection locked="0"/>
    </xf>
    <xf numFmtId="0" fontId="0" fillId="3" borderId="10" xfId="0" applyFill="1" applyBorder="1" applyAlignment="1" applyProtection="1"/>
    <xf numFmtId="0" fontId="6" fillId="3" borderId="15" xfId="0" applyFont="1" applyFill="1" applyBorder="1" applyAlignment="1" applyProtection="1">
      <alignment horizontal="left"/>
    </xf>
    <xf numFmtId="0" fontId="7" fillId="3" borderId="16" xfId="0" applyFont="1" applyFill="1" applyBorder="1" applyAlignment="1" applyProtection="1"/>
    <xf numFmtId="0" fontId="7" fillId="3" borderId="15" xfId="0" applyFont="1" applyFill="1" applyBorder="1" applyAlignment="1" applyProtection="1">
      <alignment horizontal="left"/>
    </xf>
    <xf numFmtId="0" fontId="8" fillId="0" borderId="0" xfId="0" applyFont="1" applyProtection="1"/>
    <xf numFmtId="0" fontId="8" fillId="0" borderId="0" xfId="0" applyFont="1" applyAlignment="1" applyProtection="1">
      <alignment horizontal="center"/>
    </xf>
    <xf numFmtId="0" fontId="9" fillId="0" borderId="0" xfId="0" applyFont="1" applyAlignment="1" applyProtection="1">
      <alignment horizontal="left"/>
    </xf>
    <xf numFmtId="0" fontId="9" fillId="0" borderId="0" xfId="0" applyFont="1" applyAlignment="1" applyProtection="1">
      <alignment horizontal="center"/>
    </xf>
    <xf numFmtId="0" fontId="7" fillId="0" borderId="0" xfId="0" applyFont="1"/>
    <xf numFmtId="0" fontId="9" fillId="0" borderId="0" xfId="0" applyFont="1" applyProtection="1"/>
    <xf numFmtId="0" fontId="9" fillId="0" borderId="0" xfId="0" applyFont="1"/>
    <xf numFmtId="164" fontId="0" fillId="3" borderId="10" xfId="0" applyNumberFormat="1" applyFill="1" applyBorder="1"/>
    <xf numFmtId="0" fontId="0" fillId="0" borderId="10" xfId="0" applyFill="1" applyBorder="1" applyAlignment="1" applyProtection="1">
      <alignment horizontal="left"/>
      <protection locked="0"/>
    </xf>
    <xf numFmtId="0" fontId="0" fillId="0" borderId="18" xfId="0" applyFill="1" applyBorder="1" applyAlignment="1" applyProtection="1">
      <protection locked="0"/>
    </xf>
    <xf numFmtId="0" fontId="7" fillId="3" borderId="14" xfId="0" applyFont="1" applyFill="1" applyBorder="1" applyAlignment="1" applyProtection="1">
      <alignment horizontal="center"/>
    </xf>
    <xf numFmtId="0" fontId="0" fillId="0" borderId="17" xfId="0" applyFill="1" applyBorder="1" applyAlignment="1" applyProtection="1">
      <alignment horizontal="left"/>
      <protection locked="0"/>
    </xf>
    <xf numFmtId="0" fontId="0" fillId="0" borderId="18" xfId="0" applyFill="1" applyBorder="1" applyAlignment="1" applyProtection="1">
      <alignment horizontal="left"/>
      <protection locked="0"/>
    </xf>
    <xf numFmtId="0" fontId="0" fillId="0" borderId="0" xfId="0" applyBorder="1" applyProtection="1"/>
    <xf numFmtId="0" fontId="0" fillId="0" borderId="19" xfId="0" applyFill="1" applyBorder="1" applyAlignment="1" applyProtection="1">
      <alignment horizontal="left"/>
      <protection locked="0"/>
    </xf>
    <xf numFmtId="0" fontId="7" fillId="3" borderId="15" xfId="0" applyFont="1" applyFill="1" applyBorder="1"/>
    <xf numFmtId="0" fontId="7" fillId="3" borderId="16" xfId="0" applyFont="1" applyFill="1" applyBorder="1" applyAlignment="1">
      <alignment horizontal="right"/>
    </xf>
    <xf numFmtId="0" fontId="7" fillId="3" borderId="1" xfId="0" applyFont="1" applyFill="1" applyBorder="1" applyAlignment="1">
      <alignment horizontal="right"/>
    </xf>
    <xf numFmtId="0" fontId="0" fillId="3" borderId="1" xfId="0" applyFill="1" applyBorder="1"/>
    <xf numFmtId="0" fontId="10" fillId="0" borderId="0" xfId="0" applyFont="1" applyProtection="1">
      <protection locked="0"/>
    </xf>
    <xf numFmtId="0" fontId="6" fillId="3" borderId="14" xfId="0" applyFont="1" applyFill="1" applyBorder="1" applyAlignment="1" applyProtection="1">
      <alignment horizontal="center"/>
    </xf>
    <xf numFmtId="165" fontId="0" fillId="0" borderId="18" xfId="0" applyNumberFormat="1" applyFill="1" applyBorder="1" applyAlignment="1" applyProtection="1">
      <protection locked="0"/>
    </xf>
    <xf numFmtId="165" fontId="0" fillId="0" borderId="19" xfId="0" applyNumberFormat="1" applyFill="1" applyBorder="1" applyAlignment="1" applyProtection="1">
      <protection locked="0"/>
    </xf>
    <xf numFmtId="165" fontId="0" fillId="0" borderId="17" xfId="0" applyNumberFormat="1" applyFill="1" applyBorder="1" applyAlignment="1" applyProtection="1">
      <protection locked="0"/>
    </xf>
    <xf numFmtId="0" fontId="10" fillId="0" borderId="17" xfId="0" applyFont="1" applyBorder="1" applyProtection="1">
      <protection locked="0"/>
    </xf>
    <xf numFmtId="0" fontId="10" fillId="0" borderId="18" xfId="0" applyFont="1" applyBorder="1" applyProtection="1">
      <protection locked="0"/>
    </xf>
    <xf numFmtId="0" fontId="0" fillId="0" borderId="18" xfId="0" applyBorder="1" applyProtection="1">
      <protection locked="0"/>
    </xf>
    <xf numFmtId="0" fontId="0" fillId="0" borderId="19" xfId="0" applyBorder="1" applyProtection="1">
      <protection locked="0"/>
    </xf>
    <xf numFmtId="165" fontId="7" fillId="3" borderId="1" xfId="0" applyNumberFormat="1" applyFont="1" applyFill="1" applyBorder="1" applyAlignment="1" applyProtection="1"/>
    <xf numFmtId="165" fontId="7" fillId="3" borderId="16" xfId="0" applyNumberFormat="1" applyFont="1" applyFill="1" applyBorder="1" applyAlignment="1" applyProtection="1"/>
    <xf numFmtId="165" fontId="0" fillId="0" borderId="14" xfId="0" applyNumberFormat="1" applyFill="1" applyBorder="1" applyAlignment="1" applyProtection="1">
      <protection locked="0"/>
    </xf>
    <xf numFmtId="0" fontId="7" fillId="3" borderId="14" xfId="0" applyFont="1" applyFill="1" applyBorder="1" applyAlignment="1" applyProtection="1">
      <alignment horizontal="left"/>
    </xf>
    <xf numFmtId="164" fontId="7" fillId="3" borderId="1" xfId="0" applyNumberFormat="1" applyFont="1" applyFill="1" applyBorder="1"/>
    <xf numFmtId="164" fontId="13" fillId="3" borderId="16" xfId="0" applyNumberFormat="1" applyFont="1" applyFill="1" applyBorder="1"/>
    <xf numFmtId="0" fontId="10" fillId="0" borderId="9" xfId="0" applyFont="1" applyFill="1" applyBorder="1" applyProtection="1">
      <protection locked="0"/>
    </xf>
    <xf numFmtId="16" fontId="10" fillId="0" borderId="0" xfId="0" applyNumberFormat="1" applyFont="1" applyFill="1" applyBorder="1" applyProtection="1">
      <protection locked="0"/>
    </xf>
    <xf numFmtId="164" fontId="10" fillId="0" borderId="0" xfId="1" applyNumberFormat="1" applyFont="1" applyFill="1" applyBorder="1" applyProtection="1">
      <protection locked="0"/>
    </xf>
    <xf numFmtId="164" fontId="10" fillId="0" borderId="10" xfId="1" applyNumberFormat="1" applyFont="1" applyFill="1" applyBorder="1" applyProtection="1">
      <protection locked="0"/>
    </xf>
    <xf numFmtId="16" fontId="0" fillId="0" borderId="0" xfId="0" applyNumberFormat="1" applyFill="1" applyBorder="1" applyProtection="1">
      <protection locked="0"/>
    </xf>
    <xf numFmtId="164" fontId="0" fillId="0" borderId="0" xfId="1" applyNumberFormat="1" applyFont="1" applyFill="1" applyBorder="1" applyProtection="1">
      <protection locked="0"/>
    </xf>
    <xf numFmtId="164" fontId="0" fillId="0" borderId="10" xfId="1" applyNumberFormat="1" applyFont="1" applyFill="1" applyBorder="1" applyProtection="1">
      <protection locked="0"/>
    </xf>
    <xf numFmtId="0" fontId="10" fillId="0" borderId="0" xfId="0" applyFont="1" applyAlignment="1" applyProtection="1">
      <alignment wrapText="1"/>
    </xf>
    <xf numFmtId="0" fontId="0" fillId="0" borderId="0" xfId="0" applyAlignment="1" applyProtection="1">
      <alignment wrapText="1"/>
    </xf>
    <xf numFmtId="0" fontId="7" fillId="3" borderId="14" xfId="0" applyFont="1" applyFill="1" applyBorder="1" applyAlignment="1" applyProtection="1">
      <alignment wrapText="1"/>
    </xf>
    <xf numFmtId="0" fontId="10" fillId="0" borderId="19" xfId="0" applyFont="1" applyBorder="1" applyAlignment="1" applyProtection="1">
      <alignment wrapText="1"/>
    </xf>
    <xf numFmtId="0" fontId="10" fillId="0" borderId="0" xfId="0" applyFont="1" applyBorder="1" applyAlignment="1" applyProtection="1">
      <alignment wrapText="1"/>
    </xf>
    <xf numFmtId="0" fontId="10" fillId="0" borderId="17" xfId="0" applyFont="1" applyBorder="1" applyAlignment="1" applyProtection="1">
      <alignment wrapText="1"/>
    </xf>
    <xf numFmtId="0" fontId="10" fillId="0" borderId="18" xfId="0" applyFont="1" applyBorder="1" applyAlignment="1" applyProtection="1">
      <alignment wrapText="1"/>
    </xf>
    <xf numFmtId="0" fontId="0" fillId="0" borderId="18" xfId="0" applyBorder="1" applyAlignment="1" applyProtection="1">
      <alignment wrapText="1"/>
    </xf>
    <xf numFmtId="0" fontId="7" fillId="0" borderId="18" xfId="0" applyFont="1" applyBorder="1" applyAlignment="1" applyProtection="1">
      <alignment wrapText="1"/>
    </xf>
    <xf numFmtId="165" fontId="0" fillId="3" borderId="5" xfId="0" applyNumberFormat="1" applyFill="1" applyBorder="1" applyAlignment="1" applyProtection="1"/>
    <xf numFmtId="165" fontId="0" fillId="3" borderId="0" xfId="0" applyNumberFormat="1" applyFill="1" applyBorder="1" applyAlignment="1" applyProtection="1"/>
    <xf numFmtId="165" fontId="0" fillId="3" borderId="6" xfId="0" applyNumberFormat="1" applyFill="1" applyBorder="1" applyAlignment="1" applyProtection="1"/>
    <xf numFmtId="165" fontId="0" fillId="3" borderId="10" xfId="0" applyNumberFormat="1" applyFill="1" applyBorder="1" applyAlignment="1" applyProtection="1"/>
    <xf numFmtId="0" fontId="0" fillId="0" borderId="0" xfId="0" quotePrefix="1" applyNumberFormat="1" applyProtection="1"/>
    <xf numFmtId="0" fontId="10" fillId="0" borderId="0" xfId="0" applyFont="1" applyFill="1" applyBorder="1" applyAlignment="1" applyProtection="1">
      <alignment horizontal="left"/>
      <protection locked="0"/>
    </xf>
    <xf numFmtId="165" fontId="0" fillId="3" borderId="11" xfId="0" applyNumberFormat="1" applyFill="1" applyBorder="1" applyAlignment="1" applyProtection="1"/>
    <xf numFmtId="165" fontId="12" fillId="0" borderId="14" xfId="0" applyNumberFormat="1" applyFont="1" applyFill="1" applyBorder="1" applyAlignment="1" applyProtection="1"/>
    <xf numFmtId="164" fontId="12" fillId="3" borderId="16" xfId="0" applyNumberFormat="1" applyFont="1" applyFill="1" applyBorder="1"/>
    <xf numFmtId="165" fontId="0" fillId="0" borderId="0" xfId="0" applyNumberFormat="1" applyAlignment="1" applyProtection="1">
      <alignment horizontal="left"/>
    </xf>
    <xf numFmtId="164" fontId="12" fillId="3" borderId="16" xfId="0" applyNumberFormat="1" applyFont="1" applyFill="1" applyBorder="1" applyAlignment="1">
      <alignment horizontal="right"/>
    </xf>
    <xf numFmtId="0" fontId="7" fillId="2" borderId="3" xfId="0" applyFont="1" applyFill="1" applyBorder="1" applyAlignment="1" applyProtection="1">
      <alignment horizontal="left"/>
    </xf>
    <xf numFmtId="9" fontId="2" fillId="2" borderId="15" xfId="1" applyNumberFormat="1" applyFont="1" applyFill="1" applyBorder="1" applyAlignment="1" applyProtection="1">
      <alignment horizontal="left"/>
    </xf>
    <xf numFmtId="9" fontId="2" fillId="2" borderId="1" xfId="1" applyNumberFormat="1" applyFont="1" applyFill="1" applyBorder="1" applyAlignment="1" applyProtection="1">
      <alignment horizontal="left"/>
    </xf>
    <xf numFmtId="2" fontId="12" fillId="3" borderId="16" xfId="0" applyNumberFormat="1" applyFont="1" applyFill="1" applyBorder="1" applyAlignment="1" applyProtection="1"/>
    <xf numFmtId="0" fontId="11" fillId="3" borderId="12" xfId="0" applyFont="1" applyFill="1" applyBorder="1" applyAlignment="1" applyProtection="1">
      <alignment horizontal="center"/>
    </xf>
    <xf numFmtId="0" fontId="11" fillId="3" borderId="2" xfId="0" applyFont="1" applyFill="1" applyBorder="1" applyAlignment="1" applyProtection="1">
      <alignment horizontal="center"/>
    </xf>
    <xf numFmtId="0" fontId="11" fillId="3" borderId="13" xfId="0" applyFont="1" applyFill="1" applyBorder="1" applyAlignment="1" applyProtection="1">
      <alignment horizontal="center"/>
    </xf>
    <xf numFmtId="0" fontId="11" fillId="3" borderId="14" xfId="0" applyFont="1" applyFill="1" applyBorder="1" applyAlignment="1" applyProtection="1">
      <alignment horizontal="center"/>
    </xf>
    <xf numFmtId="0" fontId="11" fillId="3" borderId="15" xfId="0" applyFont="1" applyFill="1" applyBorder="1" applyAlignment="1" applyProtection="1">
      <alignment horizontal="center"/>
    </xf>
    <xf numFmtId="0" fontId="11" fillId="3" borderId="1" xfId="0" applyFont="1" applyFill="1" applyBorder="1" applyAlignment="1" applyProtection="1">
      <alignment horizontal="center"/>
    </xf>
    <xf numFmtId="0" fontId="11" fillId="3" borderId="16" xfId="0" applyFont="1" applyFill="1" applyBorder="1" applyAlignment="1" applyProtection="1">
      <alignment horizontal="center"/>
    </xf>
    <xf numFmtId="0" fontId="11"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5000624</xdr:colOff>
      <xdr:row>0</xdr:row>
      <xdr:rowOff>127634</xdr:rowOff>
    </xdr:from>
    <xdr:to>
      <xdr:col>1</xdr:col>
      <xdr:colOff>7273</xdr:colOff>
      <xdr:row>3</xdr:row>
      <xdr:rowOff>123651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4" y="127634"/>
          <a:ext cx="2236124" cy="6151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887730</xdr:colOff>
      <xdr:row>0</xdr:row>
      <xdr:rowOff>158115</xdr:rowOff>
    </xdr:from>
    <xdr:to>
      <xdr:col>5</xdr:col>
      <xdr:colOff>952154</xdr:colOff>
      <xdr:row>3</xdr:row>
      <xdr:rowOff>106507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6655" y="158115"/>
          <a:ext cx="2236124" cy="6151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59055</xdr:colOff>
      <xdr:row>0</xdr:row>
      <xdr:rowOff>116205</xdr:rowOff>
    </xdr:from>
    <xdr:to>
      <xdr:col>4</xdr:col>
      <xdr:colOff>971204</xdr:colOff>
      <xdr:row>3</xdr:row>
      <xdr:rowOff>64597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4230" y="116205"/>
          <a:ext cx="2236124" cy="615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737234</xdr:colOff>
      <xdr:row>0</xdr:row>
      <xdr:rowOff>97154</xdr:rowOff>
    </xdr:from>
    <xdr:to>
      <xdr:col>3</xdr:col>
      <xdr:colOff>1477933</xdr:colOff>
      <xdr:row>3</xdr:row>
      <xdr:rowOff>93171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8084" y="97154"/>
          <a:ext cx="2236124" cy="615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346710</xdr:colOff>
      <xdr:row>0</xdr:row>
      <xdr:rowOff>144779</xdr:rowOff>
    </xdr:from>
    <xdr:to>
      <xdr:col>3</xdr:col>
      <xdr:colOff>1287434</xdr:colOff>
      <xdr:row>4</xdr:row>
      <xdr:rowOff>58881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7510" y="144779"/>
          <a:ext cx="2236124" cy="6151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350520</xdr:colOff>
      <xdr:row>0</xdr:row>
      <xdr:rowOff>144780</xdr:rowOff>
    </xdr:from>
    <xdr:to>
      <xdr:col>3</xdr:col>
      <xdr:colOff>1291244</xdr:colOff>
      <xdr:row>4</xdr:row>
      <xdr:rowOff>58882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320" y="144780"/>
          <a:ext cx="2236124" cy="6151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350520</xdr:colOff>
      <xdr:row>0</xdr:row>
      <xdr:rowOff>152400</xdr:rowOff>
    </xdr:from>
    <xdr:to>
      <xdr:col>3</xdr:col>
      <xdr:colOff>1291244</xdr:colOff>
      <xdr:row>4</xdr:row>
      <xdr:rowOff>66502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320" y="152400"/>
          <a:ext cx="2236124" cy="6151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342900</xdr:colOff>
      <xdr:row>0</xdr:row>
      <xdr:rowOff>152400</xdr:rowOff>
    </xdr:from>
    <xdr:to>
      <xdr:col>3</xdr:col>
      <xdr:colOff>1280160</xdr:colOff>
      <xdr:row>4</xdr:row>
      <xdr:rowOff>66502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3700" y="152400"/>
          <a:ext cx="2232660" cy="6151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337185</xdr:colOff>
      <xdr:row>0</xdr:row>
      <xdr:rowOff>152399</xdr:rowOff>
    </xdr:from>
    <xdr:to>
      <xdr:col>3</xdr:col>
      <xdr:colOff>1277909</xdr:colOff>
      <xdr:row>4</xdr:row>
      <xdr:rowOff>66501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7985" y="152399"/>
          <a:ext cx="2236124" cy="6151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331470</xdr:colOff>
      <xdr:row>0</xdr:row>
      <xdr:rowOff>144780</xdr:rowOff>
    </xdr:from>
    <xdr:to>
      <xdr:col>3</xdr:col>
      <xdr:colOff>1272194</xdr:colOff>
      <xdr:row>4</xdr:row>
      <xdr:rowOff>58882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2270" y="144780"/>
          <a:ext cx="2236124" cy="6151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874394</xdr:colOff>
      <xdr:row>0</xdr:row>
      <xdr:rowOff>139065</xdr:rowOff>
    </xdr:from>
    <xdr:to>
      <xdr:col>5</xdr:col>
      <xdr:colOff>938818</xdr:colOff>
      <xdr:row>3</xdr:row>
      <xdr:rowOff>68407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319" y="139065"/>
          <a:ext cx="2236124" cy="615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5"/>
  <sheetViews>
    <sheetView showGridLines="0" zoomScaleNormal="100" workbookViewId="0">
      <selection activeCell="E13" sqref="E13"/>
    </sheetView>
  </sheetViews>
  <sheetFormatPr defaultColWidth="11" defaultRowHeight="12.75" x14ac:dyDescent="0.2"/>
  <cols>
    <col min="1" max="1" width="94.875" style="1" customWidth="1"/>
    <col min="2" max="2" width="11" style="1"/>
    <col min="3" max="3" width="3.875" style="1" bestFit="1" customWidth="1"/>
    <col min="4" max="4" width="4.25" style="1" bestFit="1" customWidth="1"/>
    <col min="5" max="5" width="5.625" style="1" bestFit="1" customWidth="1"/>
    <col min="6" max="6" width="6" style="1" bestFit="1" customWidth="1"/>
    <col min="7" max="16384" width="11" style="1"/>
  </cols>
  <sheetData>
    <row r="2" spans="1:5" ht="18" x14ac:dyDescent="0.25">
      <c r="A2" s="23" t="s">
        <v>97</v>
      </c>
      <c r="B2" s="24"/>
      <c r="C2" s="22"/>
      <c r="D2" s="22"/>
      <c r="E2" s="22"/>
    </row>
    <row r="3" spans="1:5" ht="18" x14ac:dyDescent="0.25">
      <c r="A3" s="23" t="s">
        <v>98</v>
      </c>
      <c r="B3" s="24"/>
      <c r="C3" s="22"/>
      <c r="D3" s="22"/>
      <c r="E3" s="22"/>
    </row>
    <row r="4" spans="1:5" ht="18" x14ac:dyDescent="0.25">
      <c r="A4" s="21"/>
    </row>
    <row r="5" spans="1:5" ht="38.25" x14ac:dyDescent="0.2">
      <c r="A5" s="62" t="s">
        <v>99</v>
      </c>
    </row>
    <row r="6" spans="1:5" x14ac:dyDescent="0.2">
      <c r="A6" s="63"/>
    </row>
    <row r="7" spans="1:5" x14ac:dyDescent="0.2">
      <c r="A7" s="62" t="s">
        <v>27</v>
      </c>
    </row>
    <row r="8" spans="1:5" x14ac:dyDescent="0.2">
      <c r="A8" s="62"/>
    </row>
    <row r="9" spans="1:5" x14ac:dyDescent="0.2">
      <c r="A9" s="64" t="s">
        <v>59</v>
      </c>
    </row>
    <row r="10" spans="1:5" ht="38.25" x14ac:dyDescent="0.2">
      <c r="A10" s="65" t="s">
        <v>96</v>
      </c>
    </row>
    <row r="11" spans="1:5" x14ac:dyDescent="0.2">
      <c r="A11" s="66"/>
    </row>
    <row r="12" spans="1:5" x14ac:dyDescent="0.2">
      <c r="A12" s="64" t="s">
        <v>60</v>
      </c>
    </row>
    <row r="13" spans="1:5" ht="38.25" x14ac:dyDescent="0.2">
      <c r="A13" s="67" t="s">
        <v>61</v>
      </c>
    </row>
    <row r="14" spans="1:5" x14ac:dyDescent="0.2">
      <c r="A14" s="68"/>
    </row>
    <row r="15" spans="1:5" x14ac:dyDescent="0.2">
      <c r="A15" s="68" t="s">
        <v>62</v>
      </c>
    </row>
    <row r="16" spans="1:5" x14ac:dyDescent="0.2">
      <c r="A16" s="68" t="s">
        <v>89</v>
      </c>
    </row>
    <row r="17" spans="1:1" x14ac:dyDescent="0.2">
      <c r="A17" s="68" t="s">
        <v>90</v>
      </c>
    </row>
    <row r="18" spans="1:1" x14ac:dyDescent="0.2">
      <c r="A18" s="68" t="s">
        <v>91</v>
      </c>
    </row>
    <row r="19" spans="1:1" x14ac:dyDescent="0.2">
      <c r="A19" s="68" t="s">
        <v>100</v>
      </c>
    </row>
    <row r="20" spans="1:1" ht="25.5" x14ac:dyDescent="0.2">
      <c r="A20" s="65" t="s">
        <v>92</v>
      </c>
    </row>
    <row r="21" spans="1:1" x14ac:dyDescent="0.2">
      <c r="A21" s="66"/>
    </row>
    <row r="22" spans="1:1" x14ac:dyDescent="0.2">
      <c r="A22" s="64" t="s">
        <v>26</v>
      </c>
    </row>
    <row r="23" spans="1:1" ht="38.25" x14ac:dyDescent="0.2">
      <c r="A23" s="67" t="s">
        <v>77</v>
      </c>
    </row>
    <row r="24" spans="1:1" x14ac:dyDescent="0.2">
      <c r="A24" s="69"/>
    </row>
    <row r="25" spans="1:1" x14ac:dyDescent="0.2">
      <c r="A25" s="68" t="s">
        <v>78</v>
      </c>
    </row>
    <row r="26" spans="1:1" x14ac:dyDescent="0.2">
      <c r="A26" s="68" t="s">
        <v>80</v>
      </c>
    </row>
    <row r="27" spans="1:1" x14ac:dyDescent="0.2">
      <c r="A27" s="68" t="s">
        <v>81</v>
      </c>
    </row>
    <row r="28" spans="1:1" ht="38.25" x14ac:dyDescent="0.2">
      <c r="A28" s="68" t="s">
        <v>82</v>
      </c>
    </row>
    <row r="29" spans="1:1" x14ac:dyDescent="0.2">
      <c r="A29" s="65" t="s">
        <v>101</v>
      </c>
    </row>
    <row r="30" spans="1:1" x14ac:dyDescent="0.2">
      <c r="A30" s="66"/>
    </row>
    <row r="31" spans="1:1" x14ac:dyDescent="0.2">
      <c r="A31" s="64" t="s">
        <v>76</v>
      </c>
    </row>
    <row r="32" spans="1:1" ht="51" x14ac:dyDescent="0.2">
      <c r="A32" s="68" t="s">
        <v>83</v>
      </c>
    </row>
    <row r="33" spans="1:1" x14ac:dyDescent="0.2">
      <c r="A33" s="68"/>
    </row>
    <row r="34" spans="1:1" x14ac:dyDescent="0.2">
      <c r="A34" s="68" t="s">
        <v>84</v>
      </c>
    </row>
    <row r="35" spans="1:1" x14ac:dyDescent="0.2">
      <c r="A35" s="68" t="s">
        <v>85</v>
      </c>
    </row>
    <row r="36" spans="1:1" x14ac:dyDescent="0.2">
      <c r="A36" s="68" t="s">
        <v>28</v>
      </c>
    </row>
    <row r="37" spans="1:1" ht="38.25" x14ac:dyDescent="0.2">
      <c r="A37" s="68" t="s">
        <v>29</v>
      </c>
    </row>
    <row r="38" spans="1:1" x14ac:dyDescent="0.2">
      <c r="A38" s="65" t="s">
        <v>86</v>
      </c>
    </row>
    <row r="39" spans="1:1" x14ac:dyDescent="0.2">
      <c r="A39" s="63"/>
    </row>
    <row r="40" spans="1:1" x14ac:dyDescent="0.2">
      <c r="A40" s="64" t="s">
        <v>41</v>
      </c>
    </row>
    <row r="41" spans="1:1" ht="38.25" x14ac:dyDescent="0.2">
      <c r="A41" s="68" t="s">
        <v>102</v>
      </c>
    </row>
    <row r="42" spans="1:1" x14ac:dyDescent="0.2">
      <c r="A42" s="68"/>
    </row>
    <row r="43" spans="1:1" x14ac:dyDescent="0.2">
      <c r="A43" s="70" t="s">
        <v>34</v>
      </c>
    </row>
    <row r="44" spans="1:1" x14ac:dyDescent="0.2">
      <c r="A44" s="68" t="s">
        <v>42</v>
      </c>
    </row>
    <row r="45" spans="1:1" x14ac:dyDescent="0.2">
      <c r="A45" s="68" t="s">
        <v>43</v>
      </c>
    </row>
    <row r="46" spans="1:1" x14ac:dyDescent="0.2">
      <c r="A46" s="68" t="s">
        <v>46</v>
      </c>
    </row>
    <row r="47" spans="1:1" x14ac:dyDescent="0.2">
      <c r="A47" s="68" t="s">
        <v>44</v>
      </c>
    </row>
    <row r="48" spans="1:1" x14ac:dyDescent="0.2">
      <c r="A48" s="68" t="s">
        <v>87</v>
      </c>
    </row>
    <row r="49" spans="1:1" x14ac:dyDescent="0.2">
      <c r="A49" s="69"/>
    </row>
    <row r="50" spans="1:1" x14ac:dyDescent="0.2">
      <c r="A50" s="70" t="s">
        <v>39</v>
      </c>
    </row>
    <row r="51" spans="1:1" x14ac:dyDescent="0.2">
      <c r="A51" s="68" t="s">
        <v>42</v>
      </c>
    </row>
    <row r="52" spans="1:1" x14ac:dyDescent="0.2">
      <c r="A52" s="68" t="s">
        <v>43</v>
      </c>
    </row>
    <row r="53" spans="1:1" x14ac:dyDescent="0.2">
      <c r="A53" s="68" t="s">
        <v>45</v>
      </c>
    </row>
    <row r="54" spans="1:1" x14ac:dyDescent="0.2">
      <c r="A54" s="68" t="s">
        <v>44</v>
      </c>
    </row>
    <row r="55" spans="1:1" x14ac:dyDescent="0.2">
      <c r="A55" s="65" t="s">
        <v>88</v>
      </c>
    </row>
  </sheetData>
  <sheetProtection password="C90D" sheet="1" objects="1" scenarios="1" selectLockedCells="1"/>
  <pageMargins left="0.75" right="0.75" top="1" bottom="1" header="0.5" footer="0.5"/>
  <pageSetup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zoomScaleNormal="100" workbookViewId="0">
      <selection activeCell="A7" sqref="A7"/>
    </sheetView>
  </sheetViews>
  <sheetFormatPr defaultColWidth="10.75" defaultRowHeight="12.75" x14ac:dyDescent="0.2"/>
  <cols>
    <col min="1" max="1" width="11.25" style="1" customWidth="1"/>
    <col min="2" max="2" width="13.375" style="1" bestFit="1" customWidth="1"/>
    <col min="3" max="3" width="12.5" style="1" bestFit="1" customWidth="1"/>
    <col min="4" max="4" width="16.25" style="1" bestFit="1" customWidth="1"/>
    <col min="5" max="5" width="12.25" style="1" bestFit="1" customWidth="1"/>
    <col min="6" max="6" width="12.625" style="1" bestFit="1" customWidth="1"/>
    <col min="7" max="7" width="8" style="1" customWidth="1"/>
    <col min="8" max="8" width="3.875" style="1" bestFit="1" customWidth="1"/>
    <col min="9" max="9" width="4.25" style="1" bestFit="1" customWidth="1"/>
    <col min="10" max="10" width="5.625" style="1" bestFit="1" customWidth="1"/>
    <col min="11" max="11" width="6" style="1" bestFit="1" customWidth="1"/>
    <col min="12" max="16384" width="10.75" style="1"/>
  </cols>
  <sheetData>
    <row r="1" spans="1:7" ht="16.5" customHeight="1" x14ac:dyDescent="0.25">
      <c r="C1" s="24"/>
      <c r="D1" s="22"/>
      <c r="E1" s="22"/>
      <c r="F1" s="22"/>
    </row>
    <row r="2" spans="1:7" ht="18" x14ac:dyDescent="0.25">
      <c r="A2" s="23" t="s">
        <v>73</v>
      </c>
      <c r="C2" s="24"/>
      <c r="D2" s="22"/>
      <c r="E2" s="22"/>
      <c r="F2" s="22"/>
    </row>
    <row r="3" spans="1:7" ht="18" x14ac:dyDescent="0.25">
      <c r="A3" s="23" t="s">
        <v>25</v>
      </c>
    </row>
    <row r="4" spans="1:7" ht="16.5" customHeight="1" x14ac:dyDescent="0.25">
      <c r="B4" s="21"/>
    </row>
    <row r="5" spans="1:7" ht="14.45" customHeight="1" x14ac:dyDescent="0.2">
      <c r="A5" s="90" t="s">
        <v>72</v>
      </c>
      <c r="B5" s="91"/>
      <c r="C5" s="91"/>
      <c r="D5" s="91"/>
      <c r="E5" s="91"/>
      <c r="F5" s="92"/>
    </row>
    <row r="6" spans="1:7" x14ac:dyDescent="0.2">
      <c r="A6" s="52" t="s">
        <v>79</v>
      </c>
      <c r="B6" s="52" t="s">
        <v>69</v>
      </c>
      <c r="C6" s="52" t="s">
        <v>0</v>
      </c>
      <c r="D6" s="31" t="s">
        <v>31</v>
      </c>
      <c r="E6" s="31" t="s">
        <v>32</v>
      </c>
      <c r="F6" s="31" t="s">
        <v>33</v>
      </c>
    </row>
    <row r="7" spans="1:7" x14ac:dyDescent="0.2">
      <c r="A7" s="40" t="s">
        <v>70</v>
      </c>
      <c r="B7" s="33" t="s">
        <v>22</v>
      </c>
      <c r="C7" s="33" t="s">
        <v>3</v>
      </c>
      <c r="D7" s="72">
        <f>CHOOSE(MATCH(C7,{"A+","A","A-","B+","B","B-","C+","C","C-","D+","D","D-","F","N/A"},0),12,11,10,9,8,7,6,5,4,3,2,1,0,0)</f>
        <v>8</v>
      </c>
      <c r="E7" s="30">
        <v>0.5</v>
      </c>
      <c r="F7" s="74">
        <f>E7*D7</f>
        <v>4</v>
      </c>
    </row>
    <row r="8" spans="1:7" x14ac:dyDescent="0.2">
      <c r="A8" s="40" t="s">
        <v>71</v>
      </c>
      <c r="B8" s="33" t="s">
        <v>23</v>
      </c>
      <c r="C8" s="33" t="s">
        <v>14</v>
      </c>
      <c r="D8" s="72">
        <f>CHOOSE(MATCH(C8,{"A+","A","A-","B+","B","B-","C+","C","C-","D+","D","D-","F","N/A"},0),12,11,10,9,8,7,6,5,4,3,2,1,0,0)</f>
        <v>4</v>
      </c>
      <c r="E8" s="42">
        <v>0.5</v>
      </c>
      <c r="F8" s="74">
        <f>E8*D8</f>
        <v>2</v>
      </c>
    </row>
    <row r="9" spans="1:7" x14ac:dyDescent="0.2">
      <c r="A9" s="33" t="s">
        <v>2</v>
      </c>
      <c r="B9" s="33" t="s">
        <v>2</v>
      </c>
      <c r="C9" s="33" t="s">
        <v>2</v>
      </c>
      <c r="D9" s="72">
        <f>CHOOSE(MATCH(C9,{"A+","A","A-","B+","B","B-","C+","C","C-","D+","D","D-","F","N/A"},0),12,11,10,9,8,7,6,5,4,3,2,1,0,0)</f>
        <v>0</v>
      </c>
      <c r="E9" s="42">
        <v>0</v>
      </c>
      <c r="F9" s="74">
        <f>E9*D9</f>
        <v>0</v>
      </c>
    </row>
    <row r="10" spans="1:7" x14ac:dyDescent="0.2">
      <c r="A10" s="33" t="s">
        <v>2</v>
      </c>
      <c r="B10" s="33" t="s">
        <v>2</v>
      </c>
      <c r="C10" s="33" t="s">
        <v>2</v>
      </c>
      <c r="D10" s="72">
        <f>CHOOSE(MATCH(C10,{"A+","A","A-","B+","B","B-","C+","C","C-","D+","D","D-","F","N/A"},0),12,11,10,9,8,7,6,5,4,3,2,1,0,0)</f>
        <v>0</v>
      </c>
      <c r="E10" s="42">
        <v>0</v>
      </c>
      <c r="F10" s="74">
        <f>E10*D10</f>
        <v>0</v>
      </c>
    </row>
    <row r="11" spans="1:7" x14ac:dyDescent="0.2">
      <c r="A11" s="33" t="s">
        <v>2</v>
      </c>
      <c r="B11" s="33" t="s">
        <v>2</v>
      </c>
      <c r="C11" s="33" t="s">
        <v>2</v>
      </c>
      <c r="D11" s="72">
        <f>CHOOSE(MATCH(C11,{"A+","A","A-","B+","B","B-","C+","C","C-","D+","D","D-","F","N/A"},0),12,11,10,9,8,7,6,5,4,3,2,1,0,0)</f>
        <v>0</v>
      </c>
      <c r="E11" s="42">
        <v>0</v>
      </c>
      <c r="F11" s="74">
        <f>E11*D11</f>
        <v>0</v>
      </c>
      <c r="G11" s="5"/>
    </row>
    <row r="12" spans="1:7" x14ac:dyDescent="0.2">
      <c r="A12" s="33" t="s">
        <v>2</v>
      </c>
      <c r="B12" s="33" t="s">
        <v>2</v>
      </c>
      <c r="C12" s="33" t="s">
        <v>2</v>
      </c>
      <c r="D12" s="72">
        <f>CHOOSE(MATCH(C12,{"A+","A","A-","B+","B","B-","C+","C","C-","D+","D","D-","F","N/A"},0),12,11,10,9,8,7,6,5,4,3,2,1,0,0)</f>
        <v>0</v>
      </c>
      <c r="E12" s="42">
        <v>0</v>
      </c>
      <c r="F12" s="74">
        <f t="shared" ref="F12:F18" si="0">E12*D12</f>
        <v>0</v>
      </c>
    </row>
    <row r="13" spans="1:7" x14ac:dyDescent="0.2">
      <c r="A13" s="33" t="s">
        <v>2</v>
      </c>
      <c r="B13" s="33" t="s">
        <v>2</v>
      </c>
      <c r="C13" s="33" t="s">
        <v>2</v>
      </c>
      <c r="D13" s="72">
        <f>CHOOSE(MATCH(C13,{"A+","A","A-","B+","B","B-","C+","C","C-","D+","D","D-","F","N/A"},0),12,11,10,9,8,7,6,5,4,3,2,1,0,0)</f>
        <v>0</v>
      </c>
      <c r="E13" s="42">
        <v>0</v>
      </c>
      <c r="F13" s="74">
        <f t="shared" si="0"/>
        <v>0</v>
      </c>
    </row>
    <row r="14" spans="1:7" x14ac:dyDescent="0.2">
      <c r="A14" s="33" t="s">
        <v>2</v>
      </c>
      <c r="B14" s="33" t="s">
        <v>2</v>
      </c>
      <c r="C14" s="33" t="s">
        <v>2</v>
      </c>
      <c r="D14" s="72">
        <f>CHOOSE(MATCH(C14,{"A+","A","A-","B+","B","B-","C+","C","C-","D+","D","D-","F","N/A"},0),12,11,10,9,8,7,6,5,4,3,2,1,0,0)</f>
        <v>0</v>
      </c>
      <c r="E14" s="42">
        <v>0</v>
      </c>
      <c r="F14" s="74">
        <f t="shared" si="0"/>
        <v>0</v>
      </c>
    </row>
    <row r="15" spans="1:7" x14ac:dyDescent="0.2">
      <c r="A15" s="33" t="s">
        <v>2</v>
      </c>
      <c r="B15" s="33" t="s">
        <v>2</v>
      </c>
      <c r="C15" s="33" t="s">
        <v>2</v>
      </c>
      <c r="D15" s="72">
        <f>CHOOSE(MATCH(C15,{"A+","A","A-","B+","B","B-","C+","C","C-","D+","D","D-","F","N/A"},0),12,11,10,9,8,7,6,5,4,3,2,1,0,0)</f>
        <v>0</v>
      </c>
      <c r="E15" s="42">
        <v>0</v>
      </c>
      <c r="F15" s="74">
        <f t="shared" si="0"/>
        <v>0</v>
      </c>
    </row>
    <row r="16" spans="1:7" x14ac:dyDescent="0.2">
      <c r="A16" s="33" t="s">
        <v>2</v>
      </c>
      <c r="B16" s="33" t="s">
        <v>2</v>
      </c>
      <c r="C16" s="33" t="s">
        <v>2</v>
      </c>
      <c r="D16" s="72">
        <f>CHOOSE(MATCH(C16,{"A+","A","A-","B+","B","B-","C+","C","C-","D+","D","D-","F","N/A"},0),12,11,10,9,8,7,6,5,4,3,2,1,0,0)</f>
        <v>0</v>
      </c>
      <c r="E16" s="42">
        <v>0</v>
      </c>
      <c r="F16" s="74">
        <f t="shared" si="0"/>
        <v>0</v>
      </c>
    </row>
    <row r="17" spans="1:6" x14ac:dyDescent="0.2">
      <c r="A17" s="33" t="s">
        <v>2</v>
      </c>
      <c r="B17" s="33" t="s">
        <v>2</v>
      </c>
      <c r="C17" s="33" t="s">
        <v>2</v>
      </c>
      <c r="D17" s="72">
        <f>CHOOSE(MATCH(C17,{"A+","A","A-","B+","B","B-","C+","C","C-","D+","D","D-","F","N/A"},0),12,11,10,9,8,7,6,5,4,3,2,1,0,0)</f>
        <v>0</v>
      </c>
      <c r="E17" s="42">
        <v>0</v>
      </c>
      <c r="F17" s="74">
        <f t="shared" si="0"/>
        <v>0</v>
      </c>
    </row>
    <row r="18" spans="1:6" x14ac:dyDescent="0.2">
      <c r="A18" s="33" t="s">
        <v>2</v>
      </c>
      <c r="B18" s="33" t="s">
        <v>2</v>
      </c>
      <c r="C18" s="33" t="s">
        <v>2</v>
      </c>
      <c r="D18" s="72">
        <f>CHOOSE(MATCH(C18,{"A+","A","A-","B+","B","B-","C+","C","C-","D+","D","D-","F","N/A"},0),12,11,10,9,8,7,6,5,4,3,2,1,0,0)</f>
        <v>0</v>
      </c>
      <c r="E18" s="42">
        <v>0</v>
      </c>
      <c r="F18" s="74">
        <f t="shared" si="0"/>
        <v>0</v>
      </c>
    </row>
    <row r="19" spans="1:6" x14ac:dyDescent="0.2">
      <c r="A19" s="33" t="s">
        <v>2</v>
      </c>
      <c r="B19" s="33" t="s">
        <v>2</v>
      </c>
      <c r="C19" s="33" t="s">
        <v>2</v>
      </c>
      <c r="D19" s="72">
        <f>CHOOSE(MATCH(C19,{"A+","A","A-","B+","B","B-","C+","C","C-","D+","D","D-","F","N/A"},0),12,11,10,9,8,7,6,5,4,3,2,1,0,0)</f>
        <v>0</v>
      </c>
      <c r="E19" s="42">
        <v>0</v>
      </c>
      <c r="F19" s="74">
        <f>E19*D19</f>
        <v>0</v>
      </c>
    </row>
    <row r="20" spans="1:6" x14ac:dyDescent="0.2">
      <c r="A20" s="33" t="s">
        <v>2</v>
      </c>
      <c r="B20" s="33" t="s">
        <v>2</v>
      </c>
      <c r="C20" s="33" t="s">
        <v>2</v>
      </c>
      <c r="D20" s="72">
        <f>CHOOSE(MATCH(C20,{"A+","A","A-","B+","B","B-","C+","C","C-","D+","D","D-","F","N/A"},0),12,11,10,9,8,7,6,5,4,3,2,1,0,0)</f>
        <v>0</v>
      </c>
      <c r="E20" s="42">
        <v>0</v>
      </c>
      <c r="F20" s="74">
        <f>E20*D20</f>
        <v>0</v>
      </c>
    </row>
    <row r="21" spans="1:6" x14ac:dyDescent="0.2">
      <c r="A21" s="33" t="s">
        <v>2</v>
      </c>
      <c r="B21" s="33" t="s">
        <v>2</v>
      </c>
      <c r="C21" s="33" t="s">
        <v>2</v>
      </c>
      <c r="D21" s="72">
        <f>CHOOSE(MATCH(C21,{"A+","A","A-","B+","B","B-","C+","C","C-","D+","D","D-","F","N/A"},0),12,11,10,9,8,7,6,5,4,3,2,1,0,0)</f>
        <v>0</v>
      </c>
      <c r="E21" s="42">
        <v>0</v>
      </c>
      <c r="F21" s="74">
        <f>E21*D21</f>
        <v>0</v>
      </c>
    </row>
    <row r="22" spans="1:6" x14ac:dyDescent="0.2">
      <c r="A22" s="35" t="s">
        <v>2</v>
      </c>
      <c r="B22" s="35" t="s">
        <v>2</v>
      </c>
      <c r="C22" s="35" t="s">
        <v>2</v>
      </c>
      <c r="D22" s="77">
        <f>CHOOSE(MATCH(C22,{"A+","A","A-","B+","B","B-","C+","C","C-","D+","D","D-","F","N/A"},0),12,11,10,9,8,7,6,5,4,3,2,1,0,0)</f>
        <v>0</v>
      </c>
      <c r="E22" s="43">
        <v>0</v>
      </c>
      <c r="F22" s="74">
        <f>E22*D22</f>
        <v>0</v>
      </c>
    </row>
    <row r="23" spans="1:6" x14ac:dyDescent="0.2">
      <c r="A23" s="20" t="s">
        <v>7</v>
      </c>
      <c r="B23" s="8"/>
      <c r="C23" s="8"/>
      <c r="D23" s="9"/>
      <c r="E23" s="49">
        <f>SUM(E7:E22)</f>
        <v>1</v>
      </c>
      <c r="F23" s="50">
        <f>SUM(F7:F18)</f>
        <v>6</v>
      </c>
    </row>
    <row r="24" spans="1:6" x14ac:dyDescent="0.2">
      <c r="A24" s="20" t="s">
        <v>19</v>
      </c>
      <c r="B24" s="8"/>
      <c r="C24" s="8"/>
      <c r="D24" s="9"/>
      <c r="E24" s="9"/>
      <c r="F24" s="85">
        <f>F23/E23</f>
        <v>6</v>
      </c>
    </row>
    <row r="49" spans="2:4" x14ac:dyDescent="0.2">
      <c r="B49" s="5"/>
      <c r="C49" s="5"/>
      <c r="D49" s="5"/>
    </row>
    <row r="50" spans="2:4" x14ac:dyDescent="0.2">
      <c r="B50" s="2"/>
      <c r="C50" s="2"/>
    </row>
    <row r="53" spans="2:4" x14ac:dyDescent="0.2">
      <c r="B53" s="5"/>
      <c r="C53" s="5"/>
      <c r="D53" s="5"/>
    </row>
    <row r="54" spans="2:4" x14ac:dyDescent="0.2">
      <c r="B54" s="2"/>
      <c r="D54" s="2"/>
    </row>
    <row r="57" spans="2:4" x14ac:dyDescent="0.2">
      <c r="C57" s="75"/>
    </row>
  </sheetData>
  <sheetProtection password="C90D" sheet="1" objects="1" scenarios="1" selectLockedCells="1"/>
  <mergeCells count="1">
    <mergeCell ref="A5:F5"/>
  </mergeCells>
  <pageMargins left="0.75" right="0.75" top="1" bottom="1" header="0.5" footer="0.5"/>
  <pageSetup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Normal="100" workbookViewId="0">
      <selection activeCell="A7" sqref="A7"/>
    </sheetView>
  </sheetViews>
  <sheetFormatPr defaultColWidth="11" defaultRowHeight="12.75" x14ac:dyDescent="0.2"/>
  <cols>
    <col min="1" max="1" width="13.625" style="1" customWidth="1"/>
    <col min="2" max="2" width="15.5" style="1" bestFit="1" customWidth="1"/>
    <col min="3" max="3" width="14.25" style="1" customWidth="1"/>
    <col min="4" max="4" width="17.375" style="1" bestFit="1" customWidth="1"/>
    <col min="5" max="5" width="13" style="1" customWidth="1"/>
    <col min="6" max="16384" width="11" style="1"/>
  </cols>
  <sheetData>
    <row r="1" spans="1:5" ht="16.5" customHeight="1" x14ac:dyDescent="0.2"/>
    <row r="2" spans="1:5" ht="18" x14ac:dyDescent="0.25">
      <c r="A2" s="26" t="s">
        <v>30</v>
      </c>
    </row>
    <row r="3" spans="1:5" ht="18" x14ac:dyDescent="0.25">
      <c r="A3" s="26" t="s">
        <v>58</v>
      </c>
    </row>
    <row r="4" spans="1:5" ht="16.5" customHeight="1" x14ac:dyDescent="0.2"/>
    <row r="5" spans="1:5" ht="15" x14ac:dyDescent="0.2">
      <c r="A5" s="93" t="s">
        <v>34</v>
      </c>
      <c r="B5" s="94"/>
      <c r="C5" s="94"/>
      <c r="D5" s="94"/>
      <c r="E5" s="95"/>
    </row>
    <row r="6" spans="1:5" x14ac:dyDescent="0.2">
      <c r="A6" s="41" t="s">
        <v>20</v>
      </c>
      <c r="B6" s="31" t="s">
        <v>35</v>
      </c>
      <c r="C6" s="31" t="s">
        <v>36</v>
      </c>
      <c r="D6" s="31" t="s">
        <v>37</v>
      </c>
      <c r="E6" s="31" t="s">
        <v>38</v>
      </c>
    </row>
    <row r="7" spans="1:5" x14ac:dyDescent="0.2">
      <c r="A7" s="51">
        <v>4.9000000000000004</v>
      </c>
      <c r="B7" s="51">
        <v>5</v>
      </c>
      <c r="C7" s="51">
        <v>6</v>
      </c>
      <c r="D7" s="51">
        <v>2.5</v>
      </c>
      <c r="E7" s="78">
        <f>((C7*(D7+B7)-A7*(B7))/D7)</f>
        <v>8.1999999999999993</v>
      </c>
    </row>
    <row r="9" spans="1:5" x14ac:dyDescent="0.2">
      <c r="A9" s="6"/>
    </row>
    <row r="10" spans="1:5" ht="15" x14ac:dyDescent="0.2">
      <c r="A10" s="93" t="s">
        <v>39</v>
      </c>
      <c r="B10" s="94"/>
      <c r="C10" s="94"/>
      <c r="D10" s="94"/>
      <c r="E10" s="95"/>
    </row>
    <row r="11" spans="1:5" x14ac:dyDescent="0.2">
      <c r="A11" s="41" t="s">
        <v>9</v>
      </c>
      <c r="B11" s="31" t="s">
        <v>35</v>
      </c>
      <c r="C11" s="31" t="s">
        <v>40</v>
      </c>
      <c r="D11" s="31" t="s">
        <v>37</v>
      </c>
      <c r="E11" s="41" t="s">
        <v>8</v>
      </c>
    </row>
    <row r="12" spans="1:5" x14ac:dyDescent="0.2">
      <c r="A12" s="51">
        <v>4.9000000000000004</v>
      </c>
      <c r="B12" s="51">
        <v>5</v>
      </c>
      <c r="C12" s="51">
        <v>8.1999999999999993</v>
      </c>
      <c r="D12" s="51">
        <v>2.5</v>
      </c>
      <c r="E12" s="78">
        <f>((A12*B12)+(C12*D12))/(B12+D12)</f>
        <v>6</v>
      </c>
    </row>
  </sheetData>
  <sheetProtection password="C90D" sheet="1" objects="1" scenarios="1" selectLockedCells="1"/>
  <mergeCells count="2">
    <mergeCell ref="A10:E10"/>
    <mergeCell ref="A5:E5"/>
  </mergeCells>
  <pageMargins left="0.75" right="0.75" top="1" bottom="1" header="0.5" footer="0.5"/>
  <pageSetup paperSize="0"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showGridLines="0" workbookViewId="0">
      <selection activeCell="D4" sqref="D4"/>
    </sheetView>
  </sheetViews>
  <sheetFormatPr defaultRowHeight="12.75" x14ac:dyDescent="0.2"/>
  <cols>
    <col min="1" max="4" width="19.625" customWidth="1"/>
  </cols>
  <sheetData>
    <row r="2" spans="1:4" ht="18" x14ac:dyDescent="0.25">
      <c r="A2" s="27" t="s">
        <v>94</v>
      </c>
    </row>
    <row r="3" spans="1:4" ht="18" x14ac:dyDescent="0.25">
      <c r="A3" s="27" t="s">
        <v>95</v>
      </c>
    </row>
    <row r="5" spans="1:4" ht="15.75" thickBot="1" x14ac:dyDescent="0.25">
      <c r="A5" s="86" t="s">
        <v>59</v>
      </c>
      <c r="B5" s="87"/>
      <c r="C5" s="87"/>
      <c r="D5" s="88"/>
    </row>
    <row r="6" spans="1:4" x14ac:dyDescent="0.2">
      <c r="A6" s="13" t="s">
        <v>18</v>
      </c>
      <c r="B6" s="14" t="s">
        <v>10</v>
      </c>
      <c r="C6" s="82" t="s">
        <v>33</v>
      </c>
      <c r="D6" s="15" t="s">
        <v>0</v>
      </c>
    </row>
    <row r="7" spans="1:4" x14ac:dyDescent="0.2">
      <c r="A7" s="83">
        <v>0.9</v>
      </c>
      <c r="B7" s="84">
        <v>1</v>
      </c>
      <c r="C7" s="11">
        <v>12</v>
      </c>
      <c r="D7" s="12" t="s">
        <v>11</v>
      </c>
    </row>
    <row r="8" spans="1:4" x14ac:dyDescent="0.2">
      <c r="A8" s="83">
        <v>0.85</v>
      </c>
      <c r="B8" s="84">
        <v>0.89</v>
      </c>
      <c r="C8" s="11">
        <v>11</v>
      </c>
      <c r="D8" s="12" t="s">
        <v>1</v>
      </c>
    </row>
    <row r="9" spans="1:4" x14ac:dyDescent="0.2">
      <c r="A9" s="83">
        <v>0.8</v>
      </c>
      <c r="B9" s="84">
        <v>0.84</v>
      </c>
      <c r="C9" s="11">
        <v>10</v>
      </c>
      <c r="D9" s="12" t="s">
        <v>4</v>
      </c>
    </row>
    <row r="10" spans="1:4" x14ac:dyDescent="0.2">
      <c r="A10" s="83">
        <v>0.77</v>
      </c>
      <c r="B10" s="84">
        <v>0.79</v>
      </c>
      <c r="C10" s="11">
        <v>9</v>
      </c>
      <c r="D10" s="12" t="s">
        <v>5</v>
      </c>
    </row>
    <row r="11" spans="1:4" x14ac:dyDescent="0.2">
      <c r="A11" s="83">
        <v>0.73</v>
      </c>
      <c r="B11" s="84">
        <v>0.76</v>
      </c>
      <c r="C11" s="11">
        <v>8</v>
      </c>
      <c r="D11" s="12" t="s">
        <v>3</v>
      </c>
    </row>
    <row r="12" spans="1:4" x14ac:dyDescent="0.2">
      <c r="A12" s="83">
        <v>0.7</v>
      </c>
      <c r="B12" s="84">
        <v>0.72</v>
      </c>
      <c r="C12" s="11">
        <v>7</v>
      </c>
      <c r="D12" s="12" t="s">
        <v>12</v>
      </c>
    </row>
    <row r="13" spans="1:4" x14ac:dyDescent="0.2">
      <c r="A13" s="83">
        <v>0.67</v>
      </c>
      <c r="B13" s="84">
        <v>0.69</v>
      </c>
      <c r="C13" s="11">
        <v>6</v>
      </c>
      <c r="D13" s="12" t="s">
        <v>6</v>
      </c>
    </row>
    <row r="14" spans="1:4" x14ac:dyDescent="0.2">
      <c r="A14" s="83">
        <v>0.63</v>
      </c>
      <c r="B14" s="84">
        <v>0.66</v>
      </c>
      <c r="C14" s="11">
        <v>5</v>
      </c>
      <c r="D14" s="12" t="s">
        <v>13</v>
      </c>
    </row>
    <row r="15" spans="1:4" x14ac:dyDescent="0.2">
      <c r="A15" s="83">
        <v>0.6</v>
      </c>
      <c r="B15" s="84">
        <v>0.62</v>
      </c>
      <c r="C15" s="11">
        <v>4</v>
      </c>
      <c r="D15" s="12" t="s">
        <v>14</v>
      </c>
    </row>
    <row r="16" spans="1:4" x14ac:dyDescent="0.2">
      <c r="A16" s="83">
        <v>0.56999999999999995</v>
      </c>
      <c r="B16" s="84">
        <v>0.59</v>
      </c>
      <c r="C16" s="11">
        <v>3</v>
      </c>
      <c r="D16" s="12" t="s">
        <v>15</v>
      </c>
    </row>
    <row r="17" spans="1:4" x14ac:dyDescent="0.2">
      <c r="A17" s="83">
        <v>0.53</v>
      </c>
      <c r="B17" s="84">
        <v>0.56000000000000005</v>
      </c>
      <c r="C17" s="11">
        <v>2</v>
      </c>
      <c r="D17" s="12" t="s">
        <v>16</v>
      </c>
    </row>
    <row r="18" spans="1:4" x14ac:dyDescent="0.2">
      <c r="A18" s="83">
        <v>0.5</v>
      </c>
      <c r="B18" s="84">
        <v>0.52</v>
      </c>
      <c r="C18" s="11">
        <v>1</v>
      </c>
      <c r="D18" s="12" t="s">
        <v>17</v>
      </c>
    </row>
    <row r="19" spans="1:4" x14ac:dyDescent="0.2">
      <c r="A19" s="83">
        <v>0</v>
      </c>
      <c r="B19" s="84">
        <v>0.49</v>
      </c>
      <c r="C19" s="11">
        <v>0</v>
      </c>
      <c r="D19" s="12" t="s">
        <v>21</v>
      </c>
    </row>
  </sheetData>
  <sheetProtection password="C90D" sheet="1" objects="1" scenarios="1" selectLockedCells="1"/>
  <mergeCells count="1">
    <mergeCell ref="A5:D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workbookViewId="0">
      <selection activeCell="A7" sqref="A7"/>
    </sheetView>
  </sheetViews>
  <sheetFormatPr defaultRowHeight="12.75" x14ac:dyDescent="0.2"/>
  <cols>
    <col min="1" max="4" width="15.5" customWidth="1"/>
    <col min="5" max="5" width="2.625" hidden="1" customWidth="1"/>
  </cols>
  <sheetData>
    <row r="2" spans="1:5" ht="18" x14ac:dyDescent="0.25">
      <c r="A2" s="23" t="s">
        <v>53</v>
      </c>
    </row>
    <row r="4" spans="1:5" x14ac:dyDescent="0.2">
      <c r="A4" s="25" t="s">
        <v>47</v>
      </c>
      <c r="B4" s="40" t="s">
        <v>63</v>
      </c>
    </row>
    <row r="5" spans="1:5" x14ac:dyDescent="0.2">
      <c r="A5" s="25"/>
      <c r="B5" s="80"/>
    </row>
    <row r="6" spans="1:5" x14ac:dyDescent="0.2">
      <c r="A6" s="36" t="s">
        <v>48</v>
      </c>
      <c r="B6" s="38" t="s">
        <v>49</v>
      </c>
      <c r="C6" s="38" t="s">
        <v>50</v>
      </c>
      <c r="D6" s="37" t="s">
        <v>51</v>
      </c>
      <c r="E6" s="37" t="s">
        <v>52</v>
      </c>
    </row>
    <row r="7" spans="1:5" x14ac:dyDescent="0.2">
      <c r="A7" s="55" t="s">
        <v>55</v>
      </c>
      <c r="B7" s="59">
        <v>39719</v>
      </c>
      <c r="C7" s="60">
        <v>0.45</v>
      </c>
      <c r="D7" s="61">
        <v>0.7</v>
      </c>
      <c r="E7" s="28">
        <f>C7*D7</f>
        <v>0.315</v>
      </c>
    </row>
    <row r="8" spans="1:5" x14ac:dyDescent="0.2">
      <c r="A8" s="55" t="s">
        <v>57</v>
      </c>
      <c r="B8" s="56">
        <v>39742</v>
      </c>
      <c r="C8" s="57">
        <v>0.1</v>
      </c>
      <c r="D8" s="58">
        <v>0.6</v>
      </c>
      <c r="E8" s="28">
        <f t="shared" ref="E8:E25" si="0">C8*D8</f>
        <v>0.06</v>
      </c>
    </row>
    <row r="9" spans="1:5" x14ac:dyDescent="0.2">
      <c r="A9" s="55" t="s">
        <v>56</v>
      </c>
      <c r="B9" s="59">
        <v>39749</v>
      </c>
      <c r="C9" s="60">
        <v>0.45</v>
      </c>
      <c r="D9" s="61">
        <v>0.95</v>
      </c>
      <c r="E9" s="28">
        <f t="shared" si="0"/>
        <v>0.42749999999999999</v>
      </c>
    </row>
    <row r="10" spans="1:5" x14ac:dyDescent="0.2">
      <c r="A10" s="55"/>
      <c r="B10" s="56"/>
      <c r="C10" s="57"/>
      <c r="D10" s="58"/>
      <c r="E10" s="28">
        <f t="shared" si="0"/>
        <v>0</v>
      </c>
    </row>
    <row r="11" spans="1:5" x14ac:dyDescent="0.2">
      <c r="A11" s="55"/>
      <c r="B11" s="59"/>
      <c r="C11" s="60"/>
      <c r="D11" s="61"/>
      <c r="E11" s="28">
        <f t="shared" si="0"/>
        <v>0</v>
      </c>
    </row>
    <row r="12" spans="1:5" x14ac:dyDescent="0.2">
      <c r="A12" s="55"/>
      <c r="B12" s="59"/>
      <c r="C12" s="60"/>
      <c r="D12" s="61"/>
      <c r="E12" s="28">
        <f t="shared" si="0"/>
        <v>0</v>
      </c>
    </row>
    <row r="13" spans="1:5" x14ac:dyDescent="0.2">
      <c r="A13" s="55"/>
      <c r="B13" s="59"/>
      <c r="C13" s="60"/>
      <c r="D13" s="61"/>
      <c r="E13" s="28">
        <f t="shared" si="0"/>
        <v>0</v>
      </c>
    </row>
    <row r="14" spans="1:5" x14ac:dyDescent="0.2">
      <c r="A14" s="55"/>
      <c r="B14" s="59"/>
      <c r="C14" s="60"/>
      <c r="D14" s="61"/>
      <c r="E14" s="28">
        <f t="shared" si="0"/>
        <v>0</v>
      </c>
    </row>
    <row r="15" spans="1:5" x14ac:dyDescent="0.2">
      <c r="A15" s="55"/>
      <c r="B15" s="59"/>
      <c r="C15" s="60"/>
      <c r="D15" s="61"/>
      <c r="E15" s="28">
        <f t="shared" si="0"/>
        <v>0</v>
      </c>
    </row>
    <row r="16" spans="1:5" x14ac:dyDescent="0.2">
      <c r="A16" s="55"/>
      <c r="B16" s="59"/>
      <c r="C16" s="60"/>
      <c r="D16" s="61"/>
      <c r="E16" s="28">
        <f t="shared" si="0"/>
        <v>0</v>
      </c>
    </row>
    <row r="17" spans="1:5" x14ac:dyDescent="0.2">
      <c r="A17" s="55"/>
      <c r="B17" s="59"/>
      <c r="C17" s="60"/>
      <c r="D17" s="61"/>
      <c r="E17" s="28">
        <f t="shared" si="0"/>
        <v>0</v>
      </c>
    </row>
    <row r="18" spans="1:5" x14ac:dyDescent="0.2">
      <c r="A18" s="55"/>
      <c r="B18" s="59"/>
      <c r="C18" s="60"/>
      <c r="D18" s="61"/>
      <c r="E18" s="28">
        <f t="shared" si="0"/>
        <v>0</v>
      </c>
    </row>
    <row r="19" spans="1:5" x14ac:dyDescent="0.2">
      <c r="A19" s="55"/>
      <c r="B19" s="59"/>
      <c r="C19" s="60"/>
      <c r="D19" s="61"/>
      <c r="E19" s="28">
        <f t="shared" si="0"/>
        <v>0</v>
      </c>
    </row>
    <row r="20" spans="1:5" x14ac:dyDescent="0.2">
      <c r="A20" s="55"/>
      <c r="B20" s="59"/>
      <c r="C20" s="60"/>
      <c r="D20" s="61"/>
      <c r="E20" s="28">
        <f t="shared" si="0"/>
        <v>0</v>
      </c>
    </row>
    <row r="21" spans="1:5" x14ac:dyDescent="0.2">
      <c r="A21" s="55"/>
      <c r="B21" s="59"/>
      <c r="C21" s="60"/>
      <c r="D21" s="61"/>
      <c r="E21" s="28">
        <f t="shared" si="0"/>
        <v>0</v>
      </c>
    </row>
    <row r="22" spans="1:5" x14ac:dyDescent="0.2">
      <c r="A22" s="55"/>
      <c r="B22" s="59"/>
      <c r="C22" s="60"/>
      <c r="D22" s="61"/>
      <c r="E22" s="28">
        <f t="shared" si="0"/>
        <v>0</v>
      </c>
    </row>
    <row r="23" spans="1:5" x14ac:dyDescent="0.2">
      <c r="A23" s="55"/>
      <c r="B23" s="59"/>
      <c r="C23" s="60"/>
      <c r="D23" s="61"/>
      <c r="E23" s="28">
        <f t="shared" si="0"/>
        <v>0</v>
      </c>
    </row>
    <row r="24" spans="1:5" x14ac:dyDescent="0.2">
      <c r="A24" s="55"/>
      <c r="B24" s="59"/>
      <c r="C24" s="60"/>
      <c r="D24" s="61"/>
      <c r="E24" s="28">
        <f t="shared" si="0"/>
        <v>0</v>
      </c>
    </row>
    <row r="25" spans="1:5" x14ac:dyDescent="0.2">
      <c r="A25" s="55"/>
      <c r="B25" s="59"/>
      <c r="C25" s="60"/>
      <c r="D25" s="61"/>
      <c r="E25" s="28">
        <f t="shared" si="0"/>
        <v>0</v>
      </c>
    </row>
    <row r="26" spans="1:5" x14ac:dyDescent="0.2">
      <c r="A26" s="36" t="s">
        <v>54</v>
      </c>
      <c r="B26" s="39"/>
      <c r="C26" s="53">
        <f>SUM(C7:C25)</f>
        <v>1</v>
      </c>
      <c r="D26" s="79">
        <f>E26/C26</f>
        <v>0.80249999999999999</v>
      </c>
      <c r="E26" s="54">
        <f>SUM(E7:E25)</f>
        <v>0.80249999999999999</v>
      </c>
    </row>
    <row r="27" spans="1:5" x14ac:dyDescent="0.2">
      <c r="A27" s="36" t="s">
        <v>93</v>
      </c>
      <c r="B27" s="39"/>
      <c r="C27" s="53"/>
      <c r="D27" s="81" t="str">
        <f>LOOKUP(D26,{0,0.5,0.53,0.57,0.6,0.63,0.67,0.7,0.73,0.77,0.8,0.85,0.9},{"F","D-","D","D+","C-","C","C+","B-","B","B+","A-","A","A+"})</f>
        <v>A-</v>
      </c>
    </row>
  </sheetData>
  <sheetProtection password="C90D" sheet="1" objects="1" scenarios="1" selectLockedCells="1"/>
  <pageMargins left="0.7" right="0.7" top="0.75" bottom="0.75" header="0.3" footer="0.3"/>
  <ignoredErrors>
    <ignoredError sqref="D26"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workbookViewId="0">
      <selection activeCell="D9" sqref="D9"/>
    </sheetView>
  </sheetViews>
  <sheetFormatPr defaultRowHeight="12.75" x14ac:dyDescent="0.2"/>
  <cols>
    <col min="1" max="4" width="15.5" customWidth="1"/>
    <col min="5" max="5" width="2.625" hidden="1" customWidth="1"/>
  </cols>
  <sheetData>
    <row r="2" spans="1:5" ht="18" x14ac:dyDescent="0.25">
      <c r="A2" s="23" t="s">
        <v>53</v>
      </c>
    </row>
    <row r="4" spans="1:5" x14ac:dyDescent="0.2">
      <c r="A4" s="25" t="s">
        <v>47</v>
      </c>
      <c r="B4" s="40" t="s">
        <v>66</v>
      </c>
    </row>
    <row r="5" spans="1:5" x14ac:dyDescent="0.2">
      <c r="A5" s="25"/>
      <c r="B5" s="80"/>
    </row>
    <row r="6" spans="1:5" x14ac:dyDescent="0.2">
      <c r="A6" s="36" t="s">
        <v>48</v>
      </c>
      <c r="B6" s="38" t="s">
        <v>49</v>
      </c>
      <c r="C6" s="38" t="s">
        <v>50</v>
      </c>
      <c r="D6" s="37" t="s">
        <v>51</v>
      </c>
      <c r="E6" s="37" t="s">
        <v>52</v>
      </c>
    </row>
    <row r="7" spans="1:5" x14ac:dyDescent="0.2">
      <c r="A7" s="55" t="s">
        <v>55</v>
      </c>
      <c r="B7" s="59">
        <v>39719</v>
      </c>
      <c r="C7" s="60">
        <v>0.45</v>
      </c>
      <c r="D7" s="61">
        <v>0.7</v>
      </c>
      <c r="E7" s="28">
        <f>C7*D7</f>
        <v>0.315</v>
      </c>
    </row>
    <row r="8" spans="1:5" x14ac:dyDescent="0.2">
      <c r="A8" s="55" t="s">
        <v>57</v>
      </c>
      <c r="B8" s="56">
        <v>39742</v>
      </c>
      <c r="C8" s="57">
        <v>0.1</v>
      </c>
      <c r="D8" s="58">
        <v>0.9</v>
      </c>
      <c r="E8" s="28">
        <f t="shared" ref="E8:E25" si="0">C8*D8</f>
        <v>9.0000000000000011E-2</v>
      </c>
    </row>
    <row r="9" spans="1:5" x14ac:dyDescent="0.2">
      <c r="A9" s="55" t="s">
        <v>56</v>
      </c>
      <c r="B9" s="59">
        <v>39749</v>
      </c>
      <c r="C9" s="60">
        <v>0.45</v>
      </c>
      <c r="D9" s="61">
        <v>0.95</v>
      </c>
      <c r="E9" s="28">
        <f t="shared" si="0"/>
        <v>0.42749999999999999</v>
      </c>
    </row>
    <row r="10" spans="1:5" x14ac:dyDescent="0.2">
      <c r="A10" s="55"/>
      <c r="B10" s="56"/>
      <c r="C10" s="57"/>
      <c r="D10" s="58"/>
      <c r="E10" s="28">
        <f t="shared" si="0"/>
        <v>0</v>
      </c>
    </row>
    <row r="11" spans="1:5" x14ac:dyDescent="0.2">
      <c r="A11" s="55"/>
      <c r="B11" s="59"/>
      <c r="C11" s="60"/>
      <c r="D11" s="61"/>
      <c r="E11" s="28">
        <f t="shared" si="0"/>
        <v>0</v>
      </c>
    </row>
    <row r="12" spans="1:5" x14ac:dyDescent="0.2">
      <c r="A12" s="55"/>
      <c r="B12" s="59"/>
      <c r="C12" s="60"/>
      <c r="D12" s="61"/>
      <c r="E12" s="28">
        <f t="shared" si="0"/>
        <v>0</v>
      </c>
    </row>
    <row r="13" spans="1:5" x14ac:dyDescent="0.2">
      <c r="A13" s="55"/>
      <c r="B13" s="59"/>
      <c r="C13" s="60"/>
      <c r="D13" s="61"/>
      <c r="E13" s="28">
        <f t="shared" si="0"/>
        <v>0</v>
      </c>
    </row>
    <row r="14" spans="1:5" x14ac:dyDescent="0.2">
      <c r="A14" s="55"/>
      <c r="B14" s="59"/>
      <c r="C14" s="60"/>
      <c r="D14" s="61"/>
      <c r="E14" s="28">
        <f t="shared" si="0"/>
        <v>0</v>
      </c>
    </row>
    <row r="15" spans="1:5" x14ac:dyDescent="0.2">
      <c r="A15" s="55"/>
      <c r="B15" s="59"/>
      <c r="C15" s="60"/>
      <c r="D15" s="61"/>
      <c r="E15" s="28">
        <f t="shared" si="0"/>
        <v>0</v>
      </c>
    </row>
    <row r="16" spans="1:5" x14ac:dyDescent="0.2">
      <c r="A16" s="55"/>
      <c r="B16" s="59"/>
      <c r="C16" s="60"/>
      <c r="D16" s="61"/>
      <c r="E16" s="28">
        <f t="shared" si="0"/>
        <v>0</v>
      </c>
    </row>
    <row r="17" spans="1:5" x14ac:dyDescent="0.2">
      <c r="A17" s="55"/>
      <c r="B17" s="59"/>
      <c r="C17" s="60"/>
      <c r="D17" s="61"/>
      <c r="E17" s="28">
        <f t="shared" si="0"/>
        <v>0</v>
      </c>
    </row>
    <row r="18" spans="1:5" x14ac:dyDescent="0.2">
      <c r="A18" s="55"/>
      <c r="B18" s="59"/>
      <c r="C18" s="60"/>
      <c r="D18" s="61"/>
      <c r="E18" s="28">
        <f t="shared" si="0"/>
        <v>0</v>
      </c>
    </row>
    <row r="19" spans="1:5" x14ac:dyDescent="0.2">
      <c r="A19" s="55"/>
      <c r="B19" s="59"/>
      <c r="C19" s="60"/>
      <c r="D19" s="61"/>
      <c r="E19" s="28">
        <f t="shared" si="0"/>
        <v>0</v>
      </c>
    </row>
    <row r="20" spans="1:5" x14ac:dyDescent="0.2">
      <c r="A20" s="55"/>
      <c r="B20" s="59"/>
      <c r="C20" s="60"/>
      <c r="D20" s="61"/>
      <c r="E20" s="28">
        <f t="shared" si="0"/>
        <v>0</v>
      </c>
    </row>
    <row r="21" spans="1:5" x14ac:dyDescent="0.2">
      <c r="A21" s="55"/>
      <c r="B21" s="59"/>
      <c r="C21" s="60"/>
      <c r="D21" s="61"/>
      <c r="E21" s="28">
        <f t="shared" si="0"/>
        <v>0</v>
      </c>
    </row>
    <row r="22" spans="1:5" x14ac:dyDescent="0.2">
      <c r="A22" s="55"/>
      <c r="B22" s="59"/>
      <c r="C22" s="60"/>
      <c r="D22" s="61"/>
      <c r="E22" s="28">
        <f t="shared" si="0"/>
        <v>0</v>
      </c>
    </row>
    <row r="23" spans="1:5" x14ac:dyDescent="0.2">
      <c r="A23" s="55"/>
      <c r="B23" s="59"/>
      <c r="C23" s="60"/>
      <c r="D23" s="61"/>
      <c r="E23" s="28">
        <f t="shared" si="0"/>
        <v>0</v>
      </c>
    </row>
    <row r="24" spans="1:5" x14ac:dyDescent="0.2">
      <c r="A24" s="55"/>
      <c r="B24" s="59"/>
      <c r="C24" s="60"/>
      <c r="D24" s="61"/>
      <c r="E24" s="28">
        <f t="shared" si="0"/>
        <v>0</v>
      </c>
    </row>
    <row r="25" spans="1:5" x14ac:dyDescent="0.2">
      <c r="A25" s="55"/>
      <c r="B25" s="59"/>
      <c r="C25" s="60"/>
      <c r="D25" s="61"/>
      <c r="E25" s="28">
        <f t="shared" si="0"/>
        <v>0</v>
      </c>
    </row>
    <row r="26" spans="1:5" x14ac:dyDescent="0.2">
      <c r="A26" s="36" t="s">
        <v>54</v>
      </c>
      <c r="B26" s="39"/>
      <c r="C26" s="53">
        <f>SUM(C7:C25)</f>
        <v>1</v>
      </c>
      <c r="D26" s="79">
        <f>E26/C26</f>
        <v>0.83250000000000002</v>
      </c>
      <c r="E26" s="54">
        <f>SUM(E7:E25)</f>
        <v>0.83250000000000002</v>
      </c>
    </row>
    <row r="27" spans="1:5" x14ac:dyDescent="0.2">
      <c r="A27" s="36" t="s">
        <v>93</v>
      </c>
      <c r="B27" s="39"/>
      <c r="C27" s="53"/>
      <c r="D27" s="81" t="str">
        <f>LOOKUP(D26,{0,0.5,0.53,0.57,0.6,0.63,0.67,0.7,0.73,0.77,0.8,0.85,0.9},{"F","D-","D","D+","C-","C","C+","B-","B","B+","A-","A","A+"})</f>
        <v>A-</v>
      </c>
    </row>
  </sheetData>
  <sheetProtection password="C90D" sheet="1" objects="1" scenarios="1" selectLockedCells="1"/>
  <pageMargins left="0.7" right="0.7" top="0.75" bottom="0.75" header="0.3" footer="0.3"/>
  <ignoredErrors>
    <ignoredError sqref="D26"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workbookViewId="0">
      <selection activeCell="C10" sqref="C10"/>
    </sheetView>
  </sheetViews>
  <sheetFormatPr defaultRowHeight="12.75" x14ac:dyDescent="0.2"/>
  <cols>
    <col min="1" max="4" width="15.5" customWidth="1"/>
    <col min="5" max="5" width="2.625" hidden="1" customWidth="1"/>
  </cols>
  <sheetData>
    <row r="2" spans="1:5" ht="18" x14ac:dyDescent="0.25">
      <c r="A2" s="23" t="s">
        <v>53</v>
      </c>
    </row>
    <row r="4" spans="1:5" x14ac:dyDescent="0.2">
      <c r="A4" s="25" t="s">
        <v>47</v>
      </c>
      <c r="B4" s="40" t="s">
        <v>64</v>
      </c>
    </row>
    <row r="5" spans="1:5" x14ac:dyDescent="0.2">
      <c r="A5" s="25"/>
      <c r="B5" s="80"/>
    </row>
    <row r="6" spans="1:5" x14ac:dyDescent="0.2">
      <c r="A6" s="36" t="s">
        <v>48</v>
      </c>
      <c r="B6" s="38" t="s">
        <v>49</v>
      </c>
      <c r="C6" s="38" t="s">
        <v>50</v>
      </c>
      <c r="D6" s="37" t="s">
        <v>51</v>
      </c>
      <c r="E6" s="37" t="s">
        <v>52</v>
      </c>
    </row>
    <row r="7" spans="1:5" x14ac:dyDescent="0.2">
      <c r="A7" s="55" t="s">
        <v>55</v>
      </c>
      <c r="B7" s="59">
        <v>39719</v>
      </c>
      <c r="C7" s="60">
        <v>0.45</v>
      </c>
      <c r="D7" s="61">
        <v>0.7</v>
      </c>
      <c r="E7" s="28">
        <f>C7*D7</f>
        <v>0.315</v>
      </c>
    </row>
    <row r="8" spans="1:5" x14ac:dyDescent="0.2">
      <c r="A8" s="55" t="s">
        <v>57</v>
      </c>
      <c r="B8" s="56">
        <v>39742</v>
      </c>
      <c r="C8" s="57">
        <v>0.1</v>
      </c>
      <c r="D8" s="58">
        <v>0.6</v>
      </c>
      <c r="E8" s="28">
        <f t="shared" ref="E8:E25" si="0">C8*D8</f>
        <v>0.06</v>
      </c>
    </row>
    <row r="9" spans="1:5" x14ac:dyDescent="0.2">
      <c r="A9" s="55" t="s">
        <v>56</v>
      </c>
      <c r="B9" s="59">
        <v>39749</v>
      </c>
      <c r="C9" s="60">
        <v>0.45</v>
      </c>
      <c r="D9" s="61">
        <v>0.95</v>
      </c>
      <c r="E9" s="28">
        <f t="shared" si="0"/>
        <v>0.42749999999999999</v>
      </c>
    </row>
    <row r="10" spans="1:5" x14ac:dyDescent="0.2">
      <c r="A10" s="55"/>
      <c r="B10" s="56"/>
      <c r="C10" s="57"/>
      <c r="D10" s="58"/>
      <c r="E10" s="28">
        <f t="shared" si="0"/>
        <v>0</v>
      </c>
    </row>
    <row r="11" spans="1:5" x14ac:dyDescent="0.2">
      <c r="A11" s="55"/>
      <c r="B11" s="59"/>
      <c r="C11" s="60"/>
      <c r="D11" s="61"/>
      <c r="E11" s="28">
        <f t="shared" si="0"/>
        <v>0</v>
      </c>
    </row>
    <row r="12" spans="1:5" x14ac:dyDescent="0.2">
      <c r="A12" s="55"/>
      <c r="B12" s="59"/>
      <c r="C12" s="60"/>
      <c r="D12" s="61"/>
      <c r="E12" s="28">
        <f t="shared" si="0"/>
        <v>0</v>
      </c>
    </row>
    <row r="13" spans="1:5" x14ac:dyDescent="0.2">
      <c r="A13" s="55"/>
      <c r="B13" s="59"/>
      <c r="C13" s="60"/>
      <c r="D13" s="61"/>
      <c r="E13" s="28">
        <f t="shared" si="0"/>
        <v>0</v>
      </c>
    </row>
    <row r="14" spans="1:5" x14ac:dyDescent="0.2">
      <c r="A14" s="55"/>
      <c r="B14" s="59"/>
      <c r="C14" s="60"/>
      <c r="D14" s="61"/>
      <c r="E14" s="28">
        <f t="shared" si="0"/>
        <v>0</v>
      </c>
    </row>
    <row r="15" spans="1:5" x14ac:dyDescent="0.2">
      <c r="A15" s="55"/>
      <c r="B15" s="59"/>
      <c r="C15" s="60"/>
      <c r="D15" s="61"/>
      <c r="E15" s="28">
        <f t="shared" si="0"/>
        <v>0</v>
      </c>
    </row>
    <row r="16" spans="1:5" x14ac:dyDescent="0.2">
      <c r="A16" s="55"/>
      <c r="B16" s="59"/>
      <c r="C16" s="60"/>
      <c r="D16" s="61"/>
      <c r="E16" s="28">
        <f t="shared" si="0"/>
        <v>0</v>
      </c>
    </row>
    <row r="17" spans="1:5" x14ac:dyDescent="0.2">
      <c r="A17" s="55"/>
      <c r="B17" s="59"/>
      <c r="C17" s="60"/>
      <c r="D17" s="61"/>
      <c r="E17" s="28">
        <f t="shared" si="0"/>
        <v>0</v>
      </c>
    </row>
    <row r="18" spans="1:5" x14ac:dyDescent="0.2">
      <c r="A18" s="55"/>
      <c r="B18" s="59"/>
      <c r="C18" s="60"/>
      <c r="D18" s="61"/>
      <c r="E18" s="28">
        <f t="shared" si="0"/>
        <v>0</v>
      </c>
    </row>
    <row r="19" spans="1:5" x14ac:dyDescent="0.2">
      <c r="A19" s="55"/>
      <c r="B19" s="59"/>
      <c r="C19" s="60"/>
      <c r="D19" s="61"/>
      <c r="E19" s="28">
        <f t="shared" si="0"/>
        <v>0</v>
      </c>
    </row>
    <row r="20" spans="1:5" x14ac:dyDescent="0.2">
      <c r="A20" s="55"/>
      <c r="B20" s="59"/>
      <c r="C20" s="60"/>
      <c r="D20" s="61"/>
      <c r="E20" s="28">
        <f t="shared" si="0"/>
        <v>0</v>
      </c>
    </row>
    <row r="21" spans="1:5" x14ac:dyDescent="0.2">
      <c r="A21" s="55"/>
      <c r="B21" s="59"/>
      <c r="C21" s="60"/>
      <c r="D21" s="61"/>
      <c r="E21" s="28">
        <f t="shared" si="0"/>
        <v>0</v>
      </c>
    </row>
    <row r="22" spans="1:5" x14ac:dyDescent="0.2">
      <c r="A22" s="55"/>
      <c r="B22" s="59"/>
      <c r="C22" s="60"/>
      <c r="D22" s="61"/>
      <c r="E22" s="28">
        <f t="shared" si="0"/>
        <v>0</v>
      </c>
    </row>
    <row r="23" spans="1:5" x14ac:dyDescent="0.2">
      <c r="A23" s="55"/>
      <c r="B23" s="59"/>
      <c r="C23" s="60"/>
      <c r="D23" s="61"/>
      <c r="E23" s="28">
        <f t="shared" si="0"/>
        <v>0</v>
      </c>
    </row>
    <row r="24" spans="1:5" x14ac:dyDescent="0.2">
      <c r="A24" s="55"/>
      <c r="B24" s="59"/>
      <c r="C24" s="60"/>
      <c r="D24" s="61"/>
      <c r="E24" s="28">
        <f t="shared" si="0"/>
        <v>0</v>
      </c>
    </row>
    <row r="25" spans="1:5" x14ac:dyDescent="0.2">
      <c r="A25" s="55"/>
      <c r="B25" s="59"/>
      <c r="C25" s="60"/>
      <c r="D25" s="61"/>
      <c r="E25" s="28">
        <f t="shared" si="0"/>
        <v>0</v>
      </c>
    </row>
    <row r="26" spans="1:5" x14ac:dyDescent="0.2">
      <c r="A26" s="36" t="s">
        <v>54</v>
      </c>
      <c r="B26" s="39"/>
      <c r="C26" s="53">
        <f>SUM(C7:C25)</f>
        <v>1</v>
      </c>
      <c r="D26" s="79">
        <f>E26/C26</f>
        <v>0.80249999999999999</v>
      </c>
      <c r="E26" s="54">
        <f>SUM(E7:E25)</f>
        <v>0.80249999999999999</v>
      </c>
    </row>
    <row r="27" spans="1:5" x14ac:dyDescent="0.2">
      <c r="A27" s="36" t="s">
        <v>93</v>
      </c>
      <c r="B27" s="39"/>
      <c r="C27" s="53"/>
      <c r="D27" s="81" t="str">
        <f>LOOKUP(D26,{0,0.5,0.53,0.57,0.6,0.63,0.67,0.7,0.73,0.77,0.8,0.85,0.9},{"F","D-","D","D+","C-","C","C+","B-","B","B+","A-","A","A+"})</f>
        <v>A-</v>
      </c>
    </row>
  </sheetData>
  <sheetProtection password="C90D" sheet="1" objects="1" scenarios="1" selectLockedCells="1"/>
  <pageMargins left="0.7" right="0.7" top="0.75" bottom="0.75" header="0.3" footer="0.3"/>
  <ignoredErrors>
    <ignoredError sqref="D26"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workbookViewId="0">
      <selection activeCell="C10" sqref="C10"/>
    </sheetView>
  </sheetViews>
  <sheetFormatPr defaultRowHeight="12.75" x14ac:dyDescent="0.2"/>
  <cols>
    <col min="1" max="4" width="15.5" customWidth="1"/>
    <col min="5" max="5" width="2.625" hidden="1" customWidth="1"/>
  </cols>
  <sheetData>
    <row r="2" spans="1:5" ht="18" x14ac:dyDescent="0.25">
      <c r="A2" s="23" t="s">
        <v>53</v>
      </c>
    </row>
    <row r="4" spans="1:5" x14ac:dyDescent="0.2">
      <c r="A4" s="25" t="s">
        <v>47</v>
      </c>
      <c r="B4" s="40" t="s">
        <v>65</v>
      </c>
    </row>
    <row r="5" spans="1:5" x14ac:dyDescent="0.2">
      <c r="A5" s="25"/>
      <c r="B5" s="80"/>
    </row>
    <row r="6" spans="1:5" x14ac:dyDescent="0.2">
      <c r="A6" s="36" t="s">
        <v>48</v>
      </c>
      <c r="B6" s="38" t="s">
        <v>49</v>
      </c>
      <c r="C6" s="38" t="s">
        <v>50</v>
      </c>
      <c r="D6" s="37" t="s">
        <v>51</v>
      </c>
      <c r="E6" s="37" t="s">
        <v>52</v>
      </c>
    </row>
    <row r="7" spans="1:5" x14ac:dyDescent="0.2">
      <c r="A7" s="55" t="s">
        <v>55</v>
      </c>
      <c r="B7" s="59">
        <v>39719</v>
      </c>
      <c r="C7" s="60">
        <v>0.45</v>
      </c>
      <c r="D7" s="61">
        <v>0.7</v>
      </c>
      <c r="E7" s="28">
        <f>C7*D7</f>
        <v>0.315</v>
      </c>
    </row>
    <row r="8" spans="1:5" x14ac:dyDescent="0.2">
      <c r="A8" s="55" t="s">
        <v>57</v>
      </c>
      <c r="B8" s="56">
        <v>39742</v>
      </c>
      <c r="C8" s="57">
        <v>0.1</v>
      </c>
      <c r="D8" s="58">
        <v>0.6</v>
      </c>
      <c r="E8" s="28">
        <f t="shared" ref="E8:E25" si="0">C8*D8</f>
        <v>0.06</v>
      </c>
    </row>
    <row r="9" spans="1:5" x14ac:dyDescent="0.2">
      <c r="A9" s="55" t="s">
        <v>56</v>
      </c>
      <c r="B9" s="59">
        <v>39749</v>
      </c>
      <c r="C9" s="60">
        <v>0.45</v>
      </c>
      <c r="D9" s="61">
        <v>0.95</v>
      </c>
      <c r="E9" s="28">
        <f t="shared" si="0"/>
        <v>0.42749999999999999</v>
      </c>
    </row>
    <row r="10" spans="1:5" x14ac:dyDescent="0.2">
      <c r="A10" s="55"/>
      <c r="B10" s="56"/>
      <c r="C10" s="57"/>
      <c r="D10" s="58"/>
      <c r="E10" s="28">
        <f t="shared" si="0"/>
        <v>0</v>
      </c>
    </row>
    <row r="11" spans="1:5" x14ac:dyDescent="0.2">
      <c r="A11" s="55"/>
      <c r="B11" s="59"/>
      <c r="C11" s="60"/>
      <c r="D11" s="61"/>
      <c r="E11" s="28">
        <f t="shared" si="0"/>
        <v>0</v>
      </c>
    </row>
    <row r="12" spans="1:5" x14ac:dyDescent="0.2">
      <c r="A12" s="55"/>
      <c r="B12" s="59"/>
      <c r="C12" s="60"/>
      <c r="D12" s="61"/>
      <c r="E12" s="28">
        <f t="shared" si="0"/>
        <v>0</v>
      </c>
    </row>
    <row r="13" spans="1:5" x14ac:dyDescent="0.2">
      <c r="A13" s="55"/>
      <c r="B13" s="59"/>
      <c r="C13" s="60"/>
      <c r="D13" s="61"/>
      <c r="E13" s="28">
        <f t="shared" si="0"/>
        <v>0</v>
      </c>
    </row>
    <row r="14" spans="1:5" x14ac:dyDescent="0.2">
      <c r="A14" s="55"/>
      <c r="B14" s="59"/>
      <c r="C14" s="60"/>
      <c r="D14" s="61"/>
      <c r="E14" s="28">
        <f t="shared" si="0"/>
        <v>0</v>
      </c>
    </row>
    <row r="15" spans="1:5" x14ac:dyDescent="0.2">
      <c r="A15" s="55"/>
      <c r="B15" s="59"/>
      <c r="C15" s="60"/>
      <c r="D15" s="61"/>
      <c r="E15" s="28">
        <f t="shared" si="0"/>
        <v>0</v>
      </c>
    </row>
    <row r="16" spans="1:5" x14ac:dyDescent="0.2">
      <c r="A16" s="55"/>
      <c r="B16" s="59"/>
      <c r="C16" s="60"/>
      <c r="D16" s="61"/>
      <c r="E16" s="28">
        <f t="shared" si="0"/>
        <v>0</v>
      </c>
    </row>
    <row r="17" spans="1:5" x14ac:dyDescent="0.2">
      <c r="A17" s="55"/>
      <c r="B17" s="59"/>
      <c r="C17" s="60"/>
      <c r="D17" s="61"/>
      <c r="E17" s="28">
        <f t="shared" si="0"/>
        <v>0</v>
      </c>
    </row>
    <row r="18" spans="1:5" x14ac:dyDescent="0.2">
      <c r="A18" s="55"/>
      <c r="B18" s="59"/>
      <c r="C18" s="60"/>
      <c r="D18" s="61"/>
      <c r="E18" s="28">
        <f t="shared" si="0"/>
        <v>0</v>
      </c>
    </row>
    <row r="19" spans="1:5" x14ac:dyDescent="0.2">
      <c r="A19" s="55"/>
      <c r="B19" s="59"/>
      <c r="C19" s="60"/>
      <c r="D19" s="61"/>
      <c r="E19" s="28">
        <f t="shared" si="0"/>
        <v>0</v>
      </c>
    </row>
    <row r="20" spans="1:5" x14ac:dyDescent="0.2">
      <c r="A20" s="55"/>
      <c r="B20" s="59"/>
      <c r="C20" s="60"/>
      <c r="D20" s="61"/>
      <c r="E20" s="28">
        <f t="shared" si="0"/>
        <v>0</v>
      </c>
    </row>
    <row r="21" spans="1:5" x14ac:dyDescent="0.2">
      <c r="A21" s="55"/>
      <c r="B21" s="59"/>
      <c r="C21" s="60"/>
      <c r="D21" s="61"/>
      <c r="E21" s="28">
        <f t="shared" si="0"/>
        <v>0</v>
      </c>
    </row>
    <row r="22" spans="1:5" x14ac:dyDescent="0.2">
      <c r="A22" s="55"/>
      <c r="B22" s="59"/>
      <c r="C22" s="60"/>
      <c r="D22" s="61"/>
      <c r="E22" s="28">
        <f t="shared" si="0"/>
        <v>0</v>
      </c>
    </row>
    <row r="23" spans="1:5" x14ac:dyDescent="0.2">
      <c r="A23" s="55"/>
      <c r="B23" s="59"/>
      <c r="C23" s="60"/>
      <c r="D23" s="61"/>
      <c r="E23" s="28">
        <f t="shared" si="0"/>
        <v>0</v>
      </c>
    </row>
    <row r="24" spans="1:5" x14ac:dyDescent="0.2">
      <c r="A24" s="55"/>
      <c r="B24" s="59"/>
      <c r="C24" s="60"/>
      <c r="D24" s="61"/>
      <c r="E24" s="28">
        <f t="shared" si="0"/>
        <v>0</v>
      </c>
    </row>
    <row r="25" spans="1:5" x14ac:dyDescent="0.2">
      <c r="A25" s="55"/>
      <c r="B25" s="59"/>
      <c r="C25" s="60"/>
      <c r="D25" s="61"/>
      <c r="E25" s="28">
        <f t="shared" si="0"/>
        <v>0</v>
      </c>
    </row>
    <row r="26" spans="1:5" x14ac:dyDescent="0.2">
      <c r="A26" s="36" t="s">
        <v>54</v>
      </c>
      <c r="B26" s="39"/>
      <c r="C26" s="53">
        <f>SUM(C7:C25)</f>
        <v>1</v>
      </c>
      <c r="D26" s="79">
        <f>E26/C26</f>
        <v>0.80249999999999999</v>
      </c>
      <c r="E26" s="54">
        <f>SUM(E7:E25)</f>
        <v>0.80249999999999999</v>
      </c>
    </row>
    <row r="27" spans="1:5" x14ac:dyDescent="0.2">
      <c r="A27" s="36" t="s">
        <v>93</v>
      </c>
      <c r="B27" s="39"/>
      <c r="C27" s="53"/>
      <c r="D27" s="81" t="str">
        <f>LOOKUP(D26,{0,0.5,0.53,0.57,0.6,0.63,0.67,0.7,0.73,0.77,0.8,0.85,0.9},{"F","D-","D","D+","C-","C","C+","B-","B","B+","A-","A","A+"})</f>
        <v>A-</v>
      </c>
    </row>
  </sheetData>
  <sheetProtection password="C90D" sheet="1" objects="1" scenarios="1" selectLockedCells="1"/>
  <pageMargins left="0.7" right="0.7" top="0.75" bottom="0.75" header="0.3" footer="0.3"/>
  <ignoredErrors>
    <ignoredError sqref="D26"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workbookViewId="0">
      <selection activeCell="C10" sqref="C10"/>
    </sheetView>
  </sheetViews>
  <sheetFormatPr defaultRowHeight="12.75" x14ac:dyDescent="0.2"/>
  <cols>
    <col min="1" max="4" width="15.5" customWidth="1"/>
    <col min="5" max="5" width="2.625" hidden="1" customWidth="1"/>
  </cols>
  <sheetData>
    <row r="2" spans="1:5" ht="18" x14ac:dyDescent="0.25">
      <c r="A2" s="23" t="s">
        <v>53</v>
      </c>
    </row>
    <row r="4" spans="1:5" x14ac:dyDescent="0.2">
      <c r="A4" s="25" t="s">
        <v>47</v>
      </c>
      <c r="B4" s="40" t="s">
        <v>67</v>
      </c>
    </row>
    <row r="5" spans="1:5" x14ac:dyDescent="0.2">
      <c r="A5" s="25"/>
      <c r="B5" s="80"/>
    </row>
    <row r="6" spans="1:5" x14ac:dyDescent="0.2">
      <c r="A6" s="36" t="s">
        <v>48</v>
      </c>
      <c r="B6" s="38" t="s">
        <v>49</v>
      </c>
      <c r="C6" s="38" t="s">
        <v>50</v>
      </c>
      <c r="D6" s="37" t="s">
        <v>51</v>
      </c>
      <c r="E6" s="37" t="s">
        <v>52</v>
      </c>
    </row>
    <row r="7" spans="1:5" x14ac:dyDescent="0.2">
      <c r="A7" s="55" t="s">
        <v>55</v>
      </c>
      <c r="B7" s="59">
        <v>39719</v>
      </c>
      <c r="C7" s="60">
        <v>0.45</v>
      </c>
      <c r="D7" s="61">
        <v>0.7</v>
      </c>
      <c r="E7" s="28">
        <f>C7*D7</f>
        <v>0.315</v>
      </c>
    </row>
    <row r="8" spans="1:5" x14ac:dyDescent="0.2">
      <c r="A8" s="55" t="s">
        <v>57</v>
      </c>
      <c r="B8" s="56">
        <v>39742</v>
      </c>
      <c r="C8" s="57">
        <v>0.1</v>
      </c>
      <c r="D8" s="58">
        <v>0.6</v>
      </c>
      <c r="E8" s="28">
        <f t="shared" ref="E8:E25" si="0">C8*D8</f>
        <v>0.06</v>
      </c>
    </row>
    <row r="9" spans="1:5" x14ac:dyDescent="0.2">
      <c r="A9" s="55" t="s">
        <v>56</v>
      </c>
      <c r="B9" s="59">
        <v>39749</v>
      </c>
      <c r="C9" s="60">
        <v>0.45</v>
      </c>
      <c r="D9" s="61">
        <v>0.95</v>
      </c>
      <c r="E9" s="28">
        <f t="shared" si="0"/>
        <v>0.42749999999999999</v>
      </c>
    </row>
    <row r="10" spans="1:5" x14ac:dyDescent="0.2">
      <c r="A10" s="55"/>
      <c r="B10" s="56"/>
      <c r="C10" s="57"/>
      <c r="D10" s="58"/>
      <c r="E10" s="28">
        <f t="shared" si="0"/>
        <v>0</v>
      </c>
    </row>
    <row r="11" spans="1:5" x14ac:dyDescent="0.2">
      <c r="A11" s="55"/>
      <c r="B11" s="59"/>
      <c r="C11" s="60"/>
      <c r="D11" s="61"/>
      <c r="E11" s="28">
        <f t="shared" si="0"/>
        <v>0</v>
      </c>
    </row>
    <row r="12" spans="1:5" x14ac:dyDescent="0.2">
      <c r="A12" s="55"/>
      <c r="B12" s="59"/>
      <c r="C12" s="60"/>
      <c r="D12" s="61"/>
      <c r="E12" s="28">
        <f t="shared" si="0"/>
        <v>0</v>
      </c>
    </row>
    <row r="13" spans="1:5" x14ac:dyDescent="0.2">
      <c r="A13" s="55"/>
      <c r="B13" s="59"/>
      <c r="C13" s="60"/>
      <c r="D13" s="61"/>
      <c r="E13" s="28">
        <f t="shared" si="0"/>
        <v>0</v>
      </c>
    </row>
    <row r="14" spans="1:5" x14ac:dyDescent="0.2">
      <c r="A14" s="55"/>
      <c r="B14" s="59"/>
      <c r="C14" s="60"/>
      <c r="D14" s="61"/>
      <c r="E14" s="28">
        <f t="shared" si="0"/>
        <v>0</v>
      </c>
    </row>
    <row r="15" spans="1:5" x14ac:dyDescent="0.2">
      <c r="A15" s="55"/>
      <c r="B15" s="59"/>
      <c r="C15" s="60"/>
      <c r="D15" s="61"/>
      <c r="E15" s="28">
        <f t="shared" si="0"/>
        <v>0</v>
      </c>
    </row>
    <row r="16" spans="1:5" x14ac:dyDescent="0.2">
      <c r="A16" s="55"/>
      <c r="B16" s="59"/>
      <c r="C16" s="60"/>
      <c r="D16" s="61"/>
      <c r="E16" s="28">
        <f t="shared" si="0"/>
        <v>0</v>
      </c>
    </row>
    <row r="17" spans="1:5" x14ac:dyDescent="0.2">
      <c r="A17" s="55"/>
      <c r="B17" s="59"/>
      <c r="C17" s="60"/>
      <c r="D17" s="61"/>
      <c r="E17" s="28">
        <f t="shared" si="0"/>
        <v>0</v>
      </c>
    </row>
    <row r="18" spans="1:5" x14ac:dyDescent="0.2">
      <c r="A18" s="55"/>
      <c r="B18" s="59"/>
      <c r="C18" s="60"/>
      <c r="D18" s="61"/>
      <c r="E18" s="28">
        <f t="shared" si="0"/>
        <v>0</v>
      </c>
    </row>
    <row r="19" spans="1:5" x14ac:dyDescent="0.2">
      <c r="A19" s="55"/>
      <c r="B19" s="59"/>
      <c r="C19" s="60"/>
      <c r="D19" s="61"/>
      <c r="E19" s="28">
        <f t="shared" si="0"/>
        <v>0</v>
      </c>
    </row>
    <row r="20" spans="1:5" x14ac:dyDescent="0.2">
      <c r="A20" s="55"/>
      <c r="B20" s="59"/>
      <c r="C20" s="60"/>
      <c r="D20" s="61"/>
      <c r="E20" s="28">
        <f t="shared" si="0"/>
        <v>0</v>
      </c>
    </row>
    <row r="21" spans="1:5" x14ac:dyDescent="0.2">
      <c r="A21" s="55"/>
      <c r="B21" s="59"/>
      <c r="C21" s="60"/>
      <c r="D21" s="61"/>
      <c r="E21" s="28">
        <f t="shared" si="0"/>
        <v>0</v>
      </c>
    </row>
    <row r="22" spans="1:5" x14ac:dyDescent="0.2">
      <c r="A22" s="55"/>
      <c r="B22" s="59"/>
      <c r="C22" s="60"/>
      <c r="D22" s="61"/>
      <c r="E22" s="28">
        <f t="shared" si="0"/>
        <v>0</v>
      </c>
    </row>
    <row r="23" spans="1:5" x14ac:dyDescent="0.2">
      <c r="A23" s="55"/>
      <c r="B23" s="59"/>
      <c r="C23" s="60"/>
      <c r="D23" s="61"/>
      <c r="E23" s="28">
        <f t="shared" si="0"/>
        <v>0</v>
      </c>
    </row>
    <row r="24" spans="1:5" x14ac:dyDescent="0.2">
      <c r="A24" s="55"/>
      <c r="B24" s="59"/>
      <c r="C24" s="60"/>
      <c r="D24" s="61"/>
      <c r="E24" s="28">
        <f t="shared" si="0"/>
        <v>0</v>
      </c>
    </row>
    <row r="25" spans="1:5" x14ac:dyDescent="0.2">
      <c r="A25" s="55"/>
      <c r="B25" s="59"/>
      <c r="C25" s="60"/>
      <c r="D25" s="61"/>
      <c r="E25" s="28">
        <f t="shared" si="0"/>
        <v>0</v>
      </c>
    </row>
    <row r="26" spans="1:5" x14ac:dyDescent="0.2">
      <c r="A26" s="36" t="s">
        <v>54</v>
      </c>
      <c r="B26" s="39"/>
      <c r="C26" s="53">
        <f>SUM(C7:C25)</f>
        <v>1</v>
      </c>
      <c r="D26" s="79">
        <f>E26/C26</f>
        <v>0.80249999999999999</v>
      </c>
      <c r="E26" s="54">
        <f>SUM(E7:E25)</f>
        <v>0.80249999999999999</v>
      </c>
    </row>
    <row r="27" spans="1:5" x14ac:dyDescent="0.2">
      <c r="A27" s="36" t="s">
        <v>93</v>
      </c>
      <c r="B27" s="39"/>
      <c r="C27" s="53"/>
      <c r="D27" s="81" t="str">
        <f>LOOKUP(D26,{0,0.5,0.53,0.57,0.6,0.63,0.67,0.7,0.73,0.77,0.8,0.85,0.9},{"F","D-","D","D+","C-","C","C+","B-","B","B+","A-","A","A+"})</f>
        <v>A-</v>
      </c>
    </row>
  </sheetData>
  <sheetProtection password="C90D" sheet="1" objects="1" scenarios="1" selectLockedCells="1"/>
  <pageMargins left="0.7" right="0.7" top="0.75" bottom="0.75" header="0.3" footer="0.3"/>
  <ignoredErrors>
    <ignoredError sqref="D26" 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workbookViewId="0">
      <selection activeCell="D19" sqref="D19"/>
    </sheetView>
  </sheetViews>
  <sheetFormatPr defaultRowHeight="12.75" x14ac:dyDescent="0.2"/>
  <cols>
    <col min="1" max="4" width="15.5" customWidth="1"/>
    <col min="5" max="5" width="2.625" hidden="1" customWidth="1"/>
  </cols>
  <sheetData>
    <row r="2" spans="1:5" ht="18" x14ac:dyDescent="0.25">
      <c r="A2" s="23" t="s">
        <v>53</v>
      </c>
    </row>
    <row r="4" spans="1:5" x14ac:dyDescent="0.2">
      <c r="A4" s="25" t="s">
        <v>47</v>
      </c>
      <c r="B4" s="40" t="s">
        <v>68</v>
      </c>
    </row>
    <row r="5" spans="1:5" x14ac:dyDescent="0.2">
      <c r="A5" s="25"/>
      <c r="B5" s="80"/>
    </row>
    <row r="6" spans="1:5" x14ac:dyDescent="0.2">
      <c r="A6" s="36" t="s">
        <v>48</v>
      </c>
      <c r="B6" s="38" t="s">
        <v>49</v>
      </c>
      <c r="C6" s="38" t="s">
        <v>50</v>
      </c>
      <c r="D6" s="37" t="s">
        <v>51</v>
      </c>
      <c r="E6" s="37" t="s">
        <v>52</v>
      </c>
    </row>
    <row r="7" spans="1:5" x14ac:dyDescent="0.2">
      <c r="A7" s="55" t="s">
        <v>55</v>
      </c>
      <c r="B7" s="59">
        <v>39719</v>
      </c>
      <c r="C7" s="60">
        <v>0.45</v>
      </c>
      <c r="D7" s="61">
        <v>0.8</v>
      </c>
      <c r="E7" s="28">
        <f>C7*D7</f>
        <v>0.36000000000000004</v>
      </c>
    </row>
    <row r="8" spans="1:5" x14ac:dyDescent="0.2">
      <c r="A8" s="55" t="s">
        <v>57</v>
      </c>
      <c r="B8" s="56">
        <v>39742</v>
      </c>
      <c r="C8" s="57">
        <v>0.1</v>
      </c>
      <c r="D8" s="58">
        <v>0.6</v>
      </c>
      <c r="E8" s="28">
        <f t="shared" ref="E8:E25" si="0">C8*D8</f>
        <v>0.06</v>
      </c>
    </row>
    <row r="9" spans="1:5" x14ac:dyDescent="0.2">
      <c r="A9" s="55" t="s">
        <v>56</v>
      </c>
      <c r="B9" s="59">
        <v>39749</v>
      </c>
      <c r="C9" s="60">
        <v>0.45</v>
      </c>
      <c r="D9" s="61">
        <v>0.95</v>
      </c>
      <c r="E9" s="28">
        <f t="shared" si="0"/>
        <v>0.42749999999999999</v>
      </c>
    </row>
    <row r="10" spans="1:5" x14ac:dyDescent="0.2">
      <c r="A10" s="55"/>
      <c r="B10" s="56"/>
      <c r="C10" s="57"/>
      <c r="D10" s="58"/>
      <c r="E10" s="28">
        <f t="shared" si="0"/>
        <v>0</v>
      </c>
    </row>
    <row r="11" spans="1:5" x14ac:dyDescent="0.2">
      <c r="A11" s="55"/>
      <c r="B11" s="59"/>
      <c r="C11" s="60"/>
      <c r="D11" s="61"/>
      <c r="E11" s="28">
        <f t="shared" si="0"/>
        <v>0</v>
      </c>
    </row>
    <row r="12" spans="1:5" x14ac:dyDescent="0.2">
      <c r="A12" s="55"/>
      <c r="B12" s="59"/>
      <c r="C12" s="60"/>
      <c r="D12" s="61"/>
      <c r="E12" s="28">
        <f t="shared" si="0"/>
        <v>0</v>
      </c>
    </row>
    <row r="13" spans="1:5" x14ac:dyDescent="0.2">
      <c r="A13" s="55"/>
      <c r="B13" s="59"/>
      <c r="C13" s="60"/>
      <c r="D13" s="61"/>
      <c r="E13" s="28">
        <f t="shared" si="0"/>
        <v>0</v>
      </c>
    </row>
    <row r="14" spans="1:5" x14ac:dyDescent="0.2">
      <c r="A14" s="55"/>
      <c r="B14" s="59"/>
      <c r="C14" s="60"/>
      <c r="D14" s="61"/>
      <c r="E14" s="28">
        <f t="shared" si="0"/>
        <v>0</v>
      </c>
    </row>
    <row r="15" spans="1:5" x14ac:dyDescent="0.2">
      <c r="A15" s="55"/>
      <c r="B15" s="59"/>
      <c r="C15" s="60"/>
      <c r="D15" s="61"/>
      <c r="E15" s="28">
        <f t="shared" si="0"/>
        <v>0</v>
      </c>
    </row>
    <row r="16" spans="1:5" x14ac:dyDescent="0.2">
      <c r="A16" s="55"/>
      <c r="B16" s="59"/>
      <c r="C16" s="60"/>
      <c r="D16" s="61"/>
      <c r="E16" s="28">
        <f t="shared" si="0"/>
        <v>0</v>
      </c>
    </row>
    <row r="17" spans="1:5" x14ac:dyDescent="0.2">
      <c r="A17" s="55"/>
      <c r="B17" s="59"/>
      <c r="C17" s="60"/>
      <c r="D17" s="61"/>
      <c r="E17" s="28">
        <f t="shared" si="0"/>
        <v>0</v>
      </c>
    </row>
    <row r="18" spans="1:5" x14ac:dyDescent="0.2">
      <c r="A18" s="55"/>
      <c r="B18" s="59"/>
      <c r="C18" s="60"/>
      <c r="D18" s="61"/>
      <c r="E18" s="28">
        <f t="shared" si="0"/>
        <v>0</v>
      </c>
    </row>
    <row r="19" spans="1:5" x14ac:dyDescent="0.2">
      <c r="A19" s="55"/>
      <c r="B19" s="59"/>
      <c r="C19" s="60"/>
      <c r="D19" s="61"/>
      <c r="E19" s="28">
        <f t="shared" si="0"/>
        <v>0</v>
      </c>
    </row>
    <row r="20" spans="1:5" x14ac:dyDescent="0.2">
      <c r="A20" s="55"/>
      <c r="B20" s="59"/>
      <c r="C20" s="60"/>
      <c r="D20" s="61"/>
      <c r="E20" s="28">
        <f t="shared" si="0"/>
        <v>0</v>
      </c>
    </row>
    <row r="21" spans="1:5" x14ac:dyDescent="0.2">
      <c r="A21" s="55"/>
      <c r="B21" s="59"/>
      <c r="C21" s="60"/>
      <c r="D21" s="61"/>
      <c r="E21" s="28">
        <f t="shared" si="0"/>
        <v>0</v>
      </c>
    </row>
    <row r="22" spans="1:5" x14ac:dyDescent="0.2">
      <c r="A22" s="55"/>
      <c r="B22" s="59"/>
      <c r="C22" s="60"/>
      <c r="D22" s="61"/>
      <c r="E22" s="28">
        <f t="shared" si="0"/>
        <v>0</v>
      </c>
    </row>
    <row r="23" spans="1:5" x14ac:dyDescent="0.2">
      <c r="A23" s="55"/>
      <c r="B23" s="59"/>
      <c r="C23" s="60"/>
      <c r="D23" s="61"/>
      <c r="E23" s="28">
        <f t="shared" si="0"/>
        <v>0</v>
      </c>
    </row>
    <row r="24" spans="1:5" x14ac:dyDescent="0.2">
      <c r="A24" s="55"/>
      <c r="B24" s="59"/>
      <c r="C24" s="60"/>
      <c r="D24" s="61"/>
      <c r="E24" s="28">
        <f t="shared" si="0"/>
        <v>0</v>
      </c>
    </row>
    <row r="25" spans="1:5" x14ac:dyDescent="0.2">
      <c r="A25" s="55"/>
      <c r="B25" s="59"/>
      <c r="C25" s="60"/>
      <c r="D25" s="61"/>
      <c r="E25" s="28">
        <f t="shared" si="0"/>
        <v>0</v>
      </c>
    </row>
    <row r="26" spans="1:5" x14ac:dyDescent="0.2">
      <c r="A26" s="36" t="s">
        <v>54</v>
      </c>
      <c r="B26" s="39"/>
      <c r="C26" s="53">
        <f>SUM(C7:C25)</f>
        <v>1</v>
      </c>
      <c r="D26" s="79">
        <f>E26/C26</f>
        <v>0.84750000000000003</v>
      </c>
      <c r="E26" s="54">
        <f>SUM(E7:E25)</f>
        <v>0.84750000000000003</v>
      </c>
    </row>
    <row r="27" spans="1:5" x14ac:dyDescent="0.2">
      <c r="A27" s="36" t="s">
        <v>93</v>
      </c>
      <c r="B27" s="39"/>
      <c r="C27" s="53"/>
      <c r="D27" s="81" t="str">
        <f>LOOKUP(D26,{0,0.5,0.53,0.57,0.6,0.63,0.67,0.7,0.73,0.77,0.8,0.85,0.9},{"F","D-","D","D+","C-","C","C+","B-","B","B+","A-","A","A+"})</f>
        <v>A-</v>
      </c>
    </row>
  </sheetData>
  <sheetProtection password="C90D" sheet="1" objects="1" scenarios="1" selectLockedCells="1"/>
  <pageMargins left="0.7" right="0.7" top="0.75" bottom="0.75" header="0.3" footer="0.3"/>
  <pageSetup orientation="portrait" horizontalDpi="0" verticalDpi="0" r:id="rId1"/>
  <ignoredErrors>
    <ignoredError sqref="D26"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tabSelected="1" zoomScaleNormal="100" workbookViewId="0">
      <selection activeCell="C18" sqref="C18"/>
    </sheetView>
  </sheetViews>
  <sheetFormatPr defaultColWidth="10.75" defaultRowHeight="12.75" x14ac:dyDescent="0.2"/>
  <cols>
    <col min="1" max="1" width="11.25" style="1" customWidth="1"/>
    <col min="2" max="2" width="13.375" style="1" bestFit="1" customWidth="1"/>
    <col min="3" max="3" width="12.5" style="1" bestFit="1" customWidth="1"/>
    <col min="4" max="4" width="16.25" style="1" bestFit="1" customWidth="1"/>
    <col min="5" max="5" width="12.25" style="1" bestFit="1" customWidth="1"/>
    <col min="6" max="6" width="12.625" style="1" bestFit="1" customWidth="1"/>
    <col min="7" max="7" width="8" style="1" customWidth="1"/>
    <col min="8" max="8" width="3.875" style="1" bestFit="1" customWidth="1"/>
    <col min="9" max="9" width="4.25" style="1" bestFit="1" customWidth="1"/>
    <col min="10" max="10" width="5.625" style="1" bestFit="1" customWidth="1"/>
    <col min="11" max="11" width="6" style="1" bestFit="1" customWidth="1"/>
    <col min="12" max="16384" width="10.75" style="1"/>
  </cols>
  <sheetData>
    <row r="1" spans="1:7" ht="18" x14ac:dyDescent="0.25">
      <c r="C1" s="24"/>
      <c r="D1" s="22"/>
      <c r="E1" s="22"/>
      <c r="F1" s="22"/>
    </row>
    <row r="2" spans="1:7" ht="18" x14ac:dyDescent="0.25">
      <c r="A2" s="23" t="s">
        <v>74</v>
      </c>
      <c r="C2" s="24"/>
      <c r="D2" s="22"/>
      <c r="E2" s="22"/>
      <c r="F2" s="22"/>
    </row>
    <row r="3" spans="1:7" ht="18" x14ac:dyDescent="0.25">
      <c r="A3" s="23" t="s">
        <v>75</v>
      </c>
    </row>
    <row r="4" spans="1:7" ht="16.5" customHeight="1" x14ac:dyDescent="0.25">
      <c r="B4" s="21"/>
    </row>
    <row r="5" spans="1:7" ht="15" x14ac:dyDescent="0.2">
      <c r="A5" s="89" t="s">
        <v>24</v>
      </c>
      <c r="B5" s="89"/>
      <c r="C5" s="89"/>
      <c r="D5" s="89"/>
      <c r="E5" s="89"/>
      <c r="F5" s="89"/>
      <c r="G5" s="4"/>
    </row>
    <row r="6" spans="1:7" x14ac:dyDescent="0.2">
      <c r="A6" s="52" t="s">
        <v>79</v>
      </c>
      <c r="B6" s="52" t="s">
        <v>69</v>
      </c>
      <c r="C6" s="52" t="s">
        <v>0</v>
      </c>
      <c r="D6" s="31" t="s">
        <v>31</v>
      </c>
      <c r="E6" s="31" t="s">
        <v>32</v>
      </c>
      <c r="F6" s="31" t="s">
        <v>33</v>
      </c>
    </row>
    <row r="7" spans="1:7" x14ac:dyDescent="0.2">
      <c r="A7" s="45" t="s">
        <v>70</v>
      </c>
      <c r="B7" s="16" t="s">
        <v>103</v>
      </c>
      <c r="C7" s="32" t="s">
        <v>4</v>
      </c>
      <c r="D7" s="71">
        <f>CHOOSE(MATCH(C7,{"A+","A","A-","B+","B","B-","C+","C","C-","D+","D","D-","F","N/A"},0),12,11,10,9,8,7,6,5,4,3,2,1,0,0)</f>
        <v>10</v>
      </c>
      <c r="E7" s="44">
        <v>0.5</v>
      </c>
      <c r="F7" s="73">
        <f t="shared" ref="F7:F12" si="0">E7*D7</f>
        <v>5</v>
      </c>
      <c r="G7" s="5"/>
    </row>
    <row r="8" spans="1:7" x14ac:dyDescent="0.2">
      <c r="A8" s="46" t="s">
        <v>70</v>
      </c>
      <c r="B8" s="3" t="s">
        <v>104</v>
      </c>
      <c r="C8" s="33" t="s">
        <v>5</v>
      </c>
      <c r="D8" s="72">
        <f>CHOOSE(MATCH(C8,{"A+","A","A-","B+","B","B-","C+","C","C-","D+","D","D-","F","N/A"},0),12,11,10,9,8,7,6,5,4,3,2,1,0,0)</f>
        <v>9</v>
      </c>
      <c r="E8" s="42">
        <v>0.5</v>
      </c>
      <c r="F8" s="74">
        <f t="shared" si="0"/>
        <v>4.5</v>
      </c>
    </row>
    <row r="9" spans="1:7" x14ac:dyDescent="0.2">
      <c r="A9" s="46" t="s">
        <v>70</v>
      </c>
      <c r="B9" s="3" t="s">
        <v>105</v>
      </c>
      <c r="C9" s="33" t="s">
        <v>1</v>
      </c>
      <c r="D9" s="72">
        <f>CHOOSE(MATCH(C9,{"A+","A","A-","B+","B","B-","C+","C","C-","D+","D","D-","F","N/A"},0),12,11,10,9,8,7,6,5,4,3,2,1,0,0)</f>
        <v>11</v>
      </c>
      <c r="E9" s="42">
        <v>0.5</v>
      </c>
      <c r="F9" s="74">
        <f t="shared" si="0"/>
        <v>5.5</v>
      </c>
    </row>
    <row r="10" spans="1:7" x14ac:dyDescent="0.2">
      <c r="A10" s="46" t="s">
        <v>70</v>
      </c>
      <c r="B10" s="40" t="s">
        <v>2</v>
      </c>
      <c r="C10" s="33" t="s">
        <v>2</v>
      </c>
      <c r="D10" s="72">
        <f>CHOOSE(MATCH(C10,{"A+","A","A-","B+","B","B-","C+","C","C-","D+","D","D-","F","N/A"},0),12,11,10,9,8,7,6,5,4,3,2,1,0,0)</f>
        <v>0</v>
      </c>
      <c r="E10" s="42">
        <v>0</v>
      </c>
      <c r="F10" s="74">
        <f t="shared" si="0"/>
        <v>0</v>
      </c>
    </row>
    <row r="11" spans="1:7" x14ac:dyDescent="0.2">
      <c r="A11" s="46" t="s">
        <v>2</v>
      </c>
      <c r="B11" s="76" t="s">
        <v>2</v>
      </c>
      <c r="C11" s="33" t="s">
        <v>2</v>
      </c>
      <c r="D11" s="72">
        <f>CHOOSE(MATCH(C11,{"A+","A","A-","B+","B","B-","C+","C","C-","D+","D","D-","F","N/A"},0),12,11,10,9,8,7,6,5,4,3,2,1,0,0)</f>
        <v>0</v>
      </c>
      <c r="E11" s="42">
        <v>0</v>
      </c>
      <c r="F11" s="74">
        <f t="shared" si="0"/>
        <v>0</v>
      </c>
    </row>
    <row r="12" spans="1:7" x14ac:dyDescent="0.2">
      <c r="A12" s="46" t="s">
        <v>2</v>
      </c>
      <c r="B12" s="76" t="s">
        <v>2</v>
      </c>
      <c r="C12" s="33" t="s">
        <v>2</v>
      </c>
      <c r="D12" s="72">
        <f>CHOOSE(MATCH(C12,{"A+","A","A-","B+","B","B-","C+","C","C-","D+","D","D-","F","N/A"},0),12,11,10,9,8,7,6,5,4,3,2,1,0,0)</f>
        <v>0</v>
      </c>
      <c r="E12" s="42">
        <v>0</v>
      </c>
      <c r="F12" s="74">
        <f t="shared" si="0"/>
        <v>0</v>
      </c>
    </row>
    <row r="13" spans="1:7" x14ac:dyDescent="0.2">
      <c r="A13" s="47"/>
      <c r="B13" s="3"/>
      <c r="C13" s="33"/>
      <c r="D13" s="72"/>
      <c r="E13" s="42"/>
      <c r="F13" s="74"/>
    </row>
    <row r="14" spans="1:7" x14ac:dyDescent="0.2">
      <c r="A14" s="46" t="s">
        <v>71</v>
      </c>
      <c r="B14" s="3" t="s">
        <v>106</v>
      </c>
      <c r="C14" s="33" t="s">
        <v>4</v>
      </c>
      <c r="D14" s="72">
        <f>CHOOSE(MATCH(C14,{"A+","A","A-","B+","B","B-","C+","C","C-","D+","D","D-","F","N/A"},0),12,11,10,9,8,7,6,5,4,3,2,1,0,0)</f>
        <v>10</v>
      </c>
      <c r="E14" s="42">
        <v>0.5</v>
      </c>
      <c r="F14" s="74">
        <f t="shared" ref="F14:F19" si="1">E14*D14</f>
        <v>5</v>
      </c>
    </row>
    <row r="15" spans="1:7" x14ac:dyDescent="0.2">
      <c r="A15" s="46" t="s">
        <v>71</v>
      </c>
      <c r="B15" s="3" t="s">
        <v>107</v>
      </c>
      <c r="C15" s="33" t="s">
        <v>5</v>
      </c>
      <c r="D15" s="72">
        <f>CHOOSE(MATCH(C15,{"A+","A","A-","B+","B","B-","C+","C","C-","D+","D","D-","F","N/A"},0),12,11,10,9,8,7,6,5,4,3,2,1,0,0)</f>
        <v>9</v>
      </c>
      <c r="E15" s="42">
        <v>0.5</v>
      </c>
      <c r="F15" s="74">
        <f t="shared" si="1"/>
        <v>4.5</v>
      </c>
    </row>
    <row r="16" spans="1:7" x14ac:dyDescent="0.2">
      <c r="A16" s="46" t="s">
        <v>71</v>
      </c>
      <c r="B16" s="3" t="s">
        <v>108</v>
      </c>
      <c r="C16" s="33" t="s">
        <v>1</v>
      </c>
      <c r="D16" s="72">
        <f>CHOOSE(MATCH(C16,{"A+","A","A-","B+","B","B-","C+","C","C-","D+","D","D-","F","N/A"},0),12,11,10,9,8,7,6,5,4,3,2,1,0,0)</f>
        <v>11</v>
      </c>
      <c r="E16" s="42">
        <v>0.5</v>
      </c>
      <c r="F16" s="74">
        <f t="shared" si="1"/>
        <v>5.5</v>
      </c>
    </row>
    <row r="17" spans="1:6" x14ac:dyDescent="0.2">
      <c r="A17" s="46" t="s">
        <v>71</v>
      </c>
      <c r="B17" s="3" t="s">
        <v>109</v>
      </c>
      <c r="C17" s="33" t="s">
        <v>4</v>
      </c>
      <c r="D17" s="72">
        <f>CHOOSE(MATCH(C17,{"A+","A","A-","B+","B","B-","C+","C","C-","D+","D","D-","F","N/A"},0),12,11,10,9,8,7,6,5,4,3,2,1,0,0)</f>
        <v>10</v>
      </c>
      <c r="E17" s="42">
        <v>0.5</v>
      </c>
      <c r="F17" s="74">
        <f t="shared" si="1"/>
        <v>5</v>
      </c>
    </row>
    <row r="18" spans="1:6" x14ac:dyDescent="0.2">
      <c r="A18" s="46" t="s">
        <v>71</v>
      </c>
      <c r="B18" s="40" t="s">
        <v>2</v>
      </c>
      <c r="C18" s="33" t="s">
        <v>2</v>
      </c>
      <c r="D18" s="72">
        <f>CHOOSE(MATCH(C18,{"A+","A","A-","B+","B","B-","C+","C","C-","D+","D","D-","F","N/A"},0),12,11,10,9,8,7,6,5,4,3,2,1,0,0)</f>
        <v>0</v>
      </c>
      <c r="E18" s="42">
        <v>0</v>
      </c>
      <c r="F18" s="74">
        <f t="shared" si="1"/>
        <v>0</v>
      </c>
    </row>
    <row r="19" spans="1:6" x14ac:dyDescent="0.2">
      <c r="A19" s="46" t="s">
        <v>2</v>
      </c>
      <c r="B19" s="40" t="s">
        <v>2</v>
      </c>
      <c r="C19" s="33" t="s">
        <v>2</v>
      </c>
      <c r="D19" s="72">
        <f>CHOOSE(MATCH(C19,{"A+","A","A-","B+","B","B-","C+","C","C-","D+","D","D-","F","N/A"},0),12,11,10,9,8,7,6,5,4,3,2,1,0,0)</f>
        <v>0</v>
      </c>
      <c r="E19" s="42">
        <v>0</v>
      </c>
      <c r="F19" s="74">
        <f t="shared" si="1"/>
        <v>0</v>
      </c>
    </row>
    <row r="20" spans="1:6" x14ac:dyDescent="0.2">
      <c r="A20" s="47"/>
      <c r="B20" s="3"/>
      <c r="C20" s="33"/>
      <c r="D20" s="72"/>
      <c r="E20" s="42">
        <v>0</v>
      </c>
      <c r="F20" s="74"/>
    </row>
    <row r="21" spans="1:6" x14ac:dyDescent="0.2">
      <c r="A21" s="33" t="s">
        <v>2</v>
      </c>
      <c r="B21" s="29" t="s">
        <v>2</v>
      </c>
      <c r="C21" s="33" t="s">
        <v>2</v>
      </c>
      <c r="D21" s="72">
        <f>CHOOSE(MATCH(C21,{"A+","A","A-","B+","B","B-","C+","C","C-","D+","D","D-","F","N/A"},0),12,11,10,9,8,7,6,5,4,3,2,1,0,0)</f>
        <v>0</v>
      </c>
      <c r="E21" s="42">
        <v>0</v>
      </c>
      <c r="F21" s="74">
        <f t="shared" ref="F21:F26" si="2">E21*D21</f>
        <v>0</v>
      </c>
    </row>
    <row r="22" spans="1:6" ht="12.95" customHeight="1" x14ac:dyDescent="0.2">
      <c r="A22" s="33" t="s">
        <v>2</v>
      </c>
      <c r="B22" s="29" t="s">
        <v>2</v>
      </c>
      <c r="C22" s="33" t="s">
        <v>2</v>
      </c>
      <c r="D22" s="72">
        <f>CHOOSE(MATCH(C22,{"A+","A","A-","B+","B","B-","C+","C","C-","D+","D","D-","F","N/A"},0),12,11,10,9,8,7,6,5,4,3,2,1,0,0)</f>
        <v>0</v>
      </c>
      <c r="E22" s="42">
        <v>0</v>
      </c>
      <c r="F22" s="74">
        <f t="shared" si="2"/>
        <v>0</v>
      </c>
    </row>
    <row r="23" spans="1:6" x14ac:dyDescent="0.2">
      <c r="A23" s="33" t="s">
        <v>2</v>
      </c>
      <c r="B23" s="29" t="s">
        <v>2</v>
      </c>
      <c r="C23" s="33" t="s">
        <v>2</v>
      </c>
      <c r="D23" s="72">
        <f>CHOOSE(MATCH(C23,{"A+","A","A-","B+","B","B-","C+","C","C-","D+","D","D-","F","N/A"},0),12,11,10,9,8,7,6,5,4,3,2,1,0,0)</f>
        <v>0</v>
      </c>
      <c r="E23" s="42">
        <v>0</v>
      </c>
      <c r="F23" s="74">
        <f t="shared" si="2"/>
        <v>0</v>
      </c>
    </row>
    <row r="24" spans="1:6" x14ac:dyDescent="0.2">
      <c r="A24" s="33" t="s">
        <v>2</v>
      </c>
      <c r="B24" s="29" t="s">
        <v>2</v>
      </c>
      <c r="C24" s="33" t="s">
        <v>2</v>
      </c>
      <c r="D24" s="72">
        <f>CHOOSE(MATCH(C24,{"A+","A","A-","B+","B","B-","C+","C","C-","D+","D","D-","F","N/A"},0),12,11,10,9,8,7,6,5,4,3,2,1,0,0)</f>
        <v>0</v>
      </c>
      <c r="E24" s="42">
        <v>0</v>
      </c>
      <c r="F24" s="74">
        <f t="shared" si="2"/>
        <v>0</v>
      </c>
    </row>
    <row r="25" spans="1:6" x14ac:dyDescent="0.2">
      <c r="A25" s="33" t="s">
        <v>2</v>
      </c>
      <c r="B25" s="29" t="s">
        <v>2</v>
      </c>
      <c r="C25" s="33" t="s">
        <v>2</v>
      </c>
      <c r="D25" s="72">
        <f>CHOOSE(MATCH(C25,{"A+","A","A-","B+","B","B-","C+","C","C-","D+","D","D-","F","N/A"},0),12,11,10,9,8,7,6,5,4,3,2,1,0,0)</f>
        <v>0</v>
      </c>
      <c r="E25" s="42">
        <v>0</v>
      </c>
      <c r="F25" s="74">
        <f t="shared" si="2"/>
        <v>0</v>
      </c>
    </row>
    <row r="26" spans="1:6" x14ac:dyDescent="0.2">
      <c r="A26" s="33" t="s">
        <v>2</v>
      </c>
      <c r="B26" s="29" t="s">
        <v>2</v>
      </c>
      <c r="C26" s="33" t="s">
        <v>2</v>
      </c>
      <c r="D26" s="72">
        <f>CHOOSE(MATCH(C26,{"A+","A","A-","B+","B","B-","C+","C","C-","D+","D","D-","F","N/A"},0),12,11,10,9,8,7,6,5,4,3,2,1,0,0)</f>
        <v>0</v>
      </c>
      <c r="E26" s="42">
        <v>0</v>
      </c>
      <c r="F26" s="74">
        <f t="shared" si="2"/>
        <v>0</v>
      </c>
    </row>
    <row r="27" spans="1:6" x14ac:dyDescent="0.2">
      <c r="A27" s="47"/>
      <c r="B27" s="3"/>
      <c r="C27" s="33"/>
      <c r="D27" s="72"/>
      <c r="E27" s="42"/>
      <c r="F27" s="74"/>
    </row>
    <row r="28" spans="1:6" x14ac:dyDescent="0.2">
      <c r="A28" s="33" t="s">
        <v>2</v>
      </c>
      <c r="B28" s="29" t="s">
        <v>2</v>
      </c>
      <c r="C28" s="33" t="s">
        <v>2</v>
      </c>
      <c r="D28" s="72">
        <f>CHOOSE(MATCH(C28,{"A+","A","A-","B+","B","B-","C+","C","C-","D+","D","D-","F","N/A"},0),12,11,10,9,8,7,6,5,4,3,2,1,0,0)</f>
        <v>0</v>
      </c>
      <c r="E28" s="42">
        <v>0</v>
      </c>
      <c r="F28" s="74">
        <f t="shared" ref="F28:F33" si="3">E28*D28</f>
        <v>0</v>
      </c>
    </row>
    <row r="29" spans="1:6" x14ac:dyDescent="0.2">
      <c r="A29" s="33" t="s">
        <v>2</v>
      </c>
      <c r="B29" s="29" t="s">
        <v>2</v>
      </c>
      <c r="C29" s="33" t="s">
        <v>2</v>
      </c>
      <c r="D29" s="72">
        <f>CHOOSE(MATCH(C29,{"A+","A","A-","B+","B","B-","C+","C","C-","D+","D","D-","F","N/A"},0),12,11,10,9,8,7,6,5,4,3,2,1,0,0)</f>
        <v>0</v>
      </c>
      <c r="E29" s="42">
        <v>0</v>
      </c>
      <c r="F29" s="74">
        <f t="shared" si="3"/>
        <v>0</v>
      </c>
    </row>
    <row r="30" spans="1:6" x14ac:dyDescent="0.2">
      <c r="A30" s="33" t="s">
        <v>2</v>
      </c>
      <c r="B30" s="29" t="s">
        <v>2</v>
      </c>
      <c r="C30" s="33" t="s">
        <v>2</v>
      </c>
      <c r="D30" s="72">
        <f>CHOOSE(MATCH(C30,{"A+","A","A-","B+","B","B-","C+","C","C-","D+","D","D-","F","N/A"},0),12,11,10,9,8,7,6,5,4,3,2,1,0,0)</f>
        <v>0</v>
      </c>
      <c r="E30" s="42">
        <v>0</v>
      </c>
      <c r="F30" s="74">
        <f t="shared" si="3"/>
        <v>0</v>
      </c>
    </row>
    <row r="31" spans="1:6" x14ac:dyDescent="0.2">
      <c r="A31" s="33" t="s">
        <v>2</v>
      </c>
      <c r="B31" s="29" t="s">
        <v>2</v>
      </c>
      <c r="C31" s="33" t="s">
        <v>2</v>
      </c>
      <c r="D31" s="72">
        <f>CHOOSE(MATCH(C31,{"A+","A","A-","B+","B","B-","C+","C","C-","D+","D","D-","F","N/A"},0),12,11,10,9,8,7,6,5,4,3,2,1,0,0)</f>
        <v>0</v>
      </c>
      <c r="E31" s="42">
        <v>0</v>
      </c>
      <c r="F31" s="74">
        <f t="shared" si="3"/>
        <v>0</v>
      </c>
    </row>
    <row r="32" spans="1:6" x14ac:dyDescent="0.2">
      <c r="A32" s="33" t="s">
        <v>2</v>
      </c>
      <c r="B32" s="29" t="s">
        <v>2</v>
      </c>
      <c r="C32" s="33" t="s">
        <v>2</v>
      </c>
      <c r="D32" s="72">
        <f>CHOOSE(MATCH(C32,{"A+","A","A-","B+","B","B-","C+","C","C-","D+","D","D-","F","N/A"},0),12,11,10,9,8,7,6,5,4,3,2,1,0,0)</f>
        <v>0</v>
      </c>
      <c r="E32" s="42">
        <v>0</v>
      </c>
      <c r="F32" s="74">
        <f t="shared" si="3"/>
        <v>0</v>
      </c>
    </row>
    <row r="33" spans="1:6" x14ac:dyDescent="0.2">
      <c r="A33" s="33" t="s">
        <v>2</v>
      </c>
      <c r="B33" s="29" t="s">
        <v>2</v>
      </c>
      <c r="C33" s="33" t="s">
        <v>2</v>
      </c>
      <c r="D33" s="72">
        <f>CHOOSE(MATCH(C33,{"A+","A","A-","B+","B","B-","C+","C","C-","D+","D","D-","F","N/A"},0),12,11,10,9,8,7,6,5,4,3,2,1,0,0)</f>
        <v>0</v>
      </c>
      <c r="E33" s="42">
        <v>0</v>
      </c>
      <c r="F33" s="74">
        <f t="shared" si="3"/>
        <v>0</v>
      </c>
    </row>
    <row r="34" spans="1:6" x14ac:dyDescent="0.2">
      <c r="A34" s="47"/>
      <c r="B34" s="3"/>
      <c r="C34" s="33"/>
      <c r="D34" s="72"/>
      <c r="E34" s="42"/>
      <c r="F34" s="74"/>
    </row>
    <row r="35" spans="1:6" x14ac:dyDescent="0.2">
      <c r="A35" s="33" t="s">
        <v>2</v>
      </c>
      <c r="B35" s="29" t="s">
        <v>2</v>
      </c>
      <c r="C35" s="33" t="s">
        <v>2</v>
      </c>
      <c r="D35" s="72">
        <f>CHOOSE(MATCH(C35,{"A+","A","A-","B+","B","B-","C+","C","C-","D+","D","D-","F","N/A"},0),12,11,10,9,8,7,6,5,4,3,2,1,0,0)</f>
        <v>0</v>
      </c>
      <c r="E35" s="42">
        <v>0</v>
      </c>
      <c r="F35" s="74">
        <f t="shared" ref="F35:F40" si="4">E35*D35</f>
        <v>0</v>
      </c>
    </row>
    <row r="36" spans="1:6" x14ac:dyDescent="0.2">
      <c r="A36" s="33" t="s">
        <v>2</v>
      </c>
      <c r="B36" s="29" t="s">
        <v>2</v>
      </c>
      <c r="C36" s="33" t="s">
        <v>2</v>
      </c>
      <c r="D36" s="72">
        <f>CHOOSE(MATCH(C36,{"A+","A","A-","B+","B","B-","C+","C","C-","D+","D","D-","F","N/A"},0),12,11,10,9,8,7,6,5,4,3,2,1,0,0)</f>
        <v>0</v>
      </c>
      <c r="E36" s="42">
        <v>0</v>
      </c>
      <c r="F36" s="74">
        <f t="shared" si="4"/>
        <v>0</v>
      </c>
    </row>
    <row r="37" spans="1:6" x14ac:dyDescent="0.2">
      <c r="A37" s="33" t="s">
        <v>2</v>
      </c>
      <c r="B37" s="29" t="s">
        <v>2</v>
      </c>
      <c r="C37" s="33" t="s">
        <v>2</v>
      </c>
      <c r="D37" s="72">
        <f>CHOOSE(MATCH(C37,{"A+","A","A-","B+","B","B-","C+","C","C-","D+","D","D-","F","N/A"},0),12,11,10,9,8,7,6,5,4,3,2,1,0,0)</f>
        <v>0</v>
      </c>
      <c r="E37" s="42">
        <v>0</v>
      </c>
      <c r="F37" s="74">
        <f t="shared" si="4"/>
        <v>0</v>
      </c>
    </row>
    <row r="38" spans="1:6" x14ac:dyDescent="0.2">
      <c r="A38" s="33" t="s">
        <v>2</v>
      </c>
      <c r="B38" s="29" t="s">
        <v>2</v>
      </c>
      <c r="C38" s="33" t="s">
        <v>2</v>
      </c>
      <c r="D38" s="72">
        <f>CHOOSE(MATCH(C38,{"A+","A","A-","B+","B","B-","C+","C","C-","D+","D","D-","F","N/A"},0),12,11,10,9,8,7,6,5,4,3,2,1,0,0)</f>
        <v>0</v>
      </c>
      <c r="E38" s="42">
        <v>0</v>
      </c>
      <c r="F38" s="74">
        <f t="shared" si="4"/>
        <v>0</v>
      </c>
    </row>
    <row r="39" spans="1:6" x14ac:dyDescent="0.2">
      <c r="A39" s="33" t="s">
        <v>2</v>
      </c>
      <c r="B39" s="29" t="s">
        <v>2</v>
      </c>
      <c r="C39" s="33" t="s">
        <v>2</v>
      </c>
      <c r="D39" s="72">
        <f>CHOOSE(MATCH(C39,{"A+","A","A-","B+","B","B-","C+","C","C-","D+","D","D-","F","N/A"},0),12,11,10,9,8,7,6,5,4,3,2,1,0,0)</f>
        <v>0</v>
      </c>
      <c r="E39" s="42">
        <v>0</v>
      </c>
      <c r="F39" s="74">
        <f t="shared" si="4"/>
        <v>0</v>
      </c>
    </row>
    <row r="40" spans="1:6" x14ac:dyDescent="0.2">
      <c r="A40" s="33" t="s">
        <v>2</v>
      </c>
      <c r="B40" s="29" t="s">
        <v>2</v>
      </c>
      <c r="C40" s="33" t="s">
        <v>2</v>
      </c>
      <c r="D40" s="72">
        <f>CHOOSE(MATCH(C40,{"A+","A","A-","B+","B","B-","C+","C","C-","D+","D","D-","F","N/A"},0),12,11,10,9,8,7,6,5,4,3,2,1,0,0)</f>
        <v>0</v>
      </c>
      <c r="E40" s="42">
        <v>0</v>
      </c>
      <c r="F40" s="74">
        <f t="shared" si="4"/>
        <v>0</v>
      </c>
    </row>
    <row r="41" spans="1:6" x14ac:dyDescent="0.2">
      <c r="A41" s="47"/>
      <c r="B41" s="3"/>
      <c r="C41" s="33"/>
      <c r="D41" s="72"/>
      <c r="E41" s="42"/>
      <c r="F41" s="74"/>
    </row>
    <row r="42" spans="1:6" x14ac:dyDescent="0.2">
      <c r="A42" s="33" t="s">
        <v>2</v>
      </c>
      <c r="B42" s="29" t="s">
        <v>2</v>
      </c>
      <c r="C42" s="33" t="s">
        <v>2</v>
      </c>
      <c r="D42" s="72">
        <f>CHOOSE(MATCH(C42,{"A+","A","A-","B+","B","B-","C+","C","C-","D+","D","D-","F","N/A"},0),12,11,10,9,8,7,6,5,4,3,2,1,0,0)</f>
        <v>0</v>
      </c>
      <c r="E42" s="42">
        <v>0</v>
      </c>
      <c r="F42" s="74">
        <f t="shared" ref="F42:F47" si="5">E42*D42</f>
        <v>0</v>
      </c>
    </row>
    <row r="43" spans="1:6" x14ac:dyDescent="0.2">
      <c r="A43" s="33" t="s">
        <v>2</v>
      </c>
      <c r="B43" s="29" t="s">
        <v>2</v>
      </c>
      <c r="C43" s="33" t="s">
        <v>2</v>
      </c>
      <c r="D43" s="72">
        <f>CHOOSE(MATCH(C43,{"A+","A","A-","B+","B","B-","C+","C","C-","D+","D","D-","F","N/A"},0),12,11,10,9,8,7,6,5,4,3,2,1,0,0)</f>
        <v>0</v>
      </c>
      <c r="E43" s="42">
        <v>0</v>
      </c>
      <c r="F43" s="74">
        <f t="shared" si="5"/>
        <v>0</v>
      </c>
    </row>
    <row r="44" spans="1:6" x14ac:dyDescent="0.2">
      <c r="A44" s="33" t="s">
        <v>2</v>
      </c>
      <c r="B44" s="29" t="s">
        <v>2</v>
      </c>
      <c r="C44" s="33" t="s">
        <v>2</v>
      </c>
      <c r="D44" s="72">
        <f>CHOOSE(MATCH(C44,{"A+","A","A-","B+","B","B-","C+","C","C-","D+","D","D-","F","N/A"},0),12,11,10,9,8,7,6,5,4,3,2,1,0,0)</f>
        <v>0</v>
      </c>
      <c r="E44" s="42">
        <v>0</v>
      </c>
      <c r="F44" s="74">
        <f t="shared" si="5"/>
        <v>0</v>
      </c>
    </row>
    <row r="45" spans="1:6" x14ac:dyDescent="0.2">
      <c r="A45" s="33" t="s">
        <v>2</v>
      </c>
      <c r="B45" s="29" t="s">
        <v>2</v>
      </c>
      <c r="C45" s="33" t="s">
        <v>2</v>
      </c>
      <c r="D45" s="72">
        <f>CHOOSE(MATCH(C45,{"A+","A","A-","B+","B","B-","C+","C","C-","D+","D","D-","F","N/A"},0),12,11,10,9,8,7,6,5,4,3,2,1,0,0)</f>
        <v>0</v>
      </c>
      <c r="E45" s="42">
        <v>0</v>
      </c>
      <c r="F45" s="74">
        <f t="shared" si="5"/>
        <v>0</v>
      </c>
    </row>
    <row r="46" spans="1:6" x14ac:dyDescent="0.2">
      <c r="A46" s="33" t="s">
        <v>2</v>
      </c>
      <c r="B46" s="29" t="s">
        <v>2</v>
      </c>
      <c r="C46" s="33" t="s">
        <v>2</v>
      </c>
      <c r="D46" s="72">
        <f>CHOOSE(MATCH(C46,{"A+","A","A-","B+","B","B-","C+","C","C-","D+","D","D-","F","N/A"},0),12,11,10,9,8,7,6,5,4,3,2,1,0,0)</f>
        <v>0</v>
      </c>
      <c r="E46" s="42">
        <v>0</v>
      </c>
      <c r="F46" s="74">
        <f t="shared" si="5"/>
        <v>0</v>
      </c>
    </row>
    <row r="47" spans="1:6" x14ac:dyDescent="0.2">
      <c r="A47" s="33" t="s">
        <v>2</v>
      </c>
      <c r="B47" s="29" t="s">
        <v>2</v>
      </c>
      <c r="C47" s="33" t="s">
        <v>2</v>
      </c>
      <c r="D47" s="72">
        <f>CHOOSE(MATCH(C47,{"A+","A","A-","B+","B","B-","C+","C","C-","D+","D","D-","F","N/A"},0),12,11,10,9,8,7,6,5,4,3,2,1,0,0)</f>
        <v>0</v>
      </c>
      <c r="E47" s="42">
        <v>0</v>
      </c>
      <c r="F47" s="74">
        <f t="shared" si="5"/>
        <v>0</v>
      </c>
    </row>
    <row r="48" spans="1:6" x14ac:dyDescent="0.2">
      <c r="A48" s="47"/>
      <c r="B48" s="3"/>
      <c r="C48" s="33"/>
      <c r="D48" s="72"/>
      <c r="E48" s="42"/>
      <c r="F48" s="74"/>
    </row>
    <row r="49" spans="1:6" x14ac:dyDescent="0.2">
      <c r="A49" s="33" t="s">
        <v>2</v>
      </c>
      <c r="B49" s="29" t="s">
        <v>2</v>
      </c>
      <c r="C49" s="33" t="s">
        <v>2</v>
      </c>
      <c r="D49" s="72">
        <f>CHOOSE(MATCH(C49,{"A+","A","A-","B+","B","B-","C+","C","C-","D+","D","D-","F","N/A"},0),12,11,10,9,8,7,6,5,4,3,2,1,0,0)</f>
        <v>0</v>
      </c>
      <c r="E49" s="42">
        <v>0</v>
      </c>
      <c r="F49" s="74">
        <f t="shared" ref="F49:F54" si="6">E49*D49</f>
        <v>0</v>
      </c>
    </row>
    <row r="50" spans="1:6" x14ac:dyDescent="0.2">
      <c r="A50" s="33" t="s">
        <v>2</v>
      </c>
      <c r="B50" s="29" t="s">
        <v>2</v>
      </c>
      <c r="C50" s="33" t="s">
        <v>2</v>
      </c>
      <c r="D50" s="72">
        <f>CHOOSE(MATCH(C50,{"A+","A","A-","B+","B","B-","C+","C","C-","D+","D","D-","F","N/A"},0),12,11,10,9,8,7,6,5,4,3,2,1,0,0)</f>
        <v>0</v>
      </c>
      <c r="E50" s="42">
        <v>0</v>
      </c>
      <c r="F50" s="74">
        <f t="shared" si="6"/>
        <v>0</v>
      </c>
    </row>
    <row r="51" spans="1:6" x14ac:dyDescent="0.2">
      <c r="A51" s="33" t="s">
        <v>2</v>
      </c>
      <c r="B51" s="29" t="s">
        <v>2</v>
      </c>
      <c r="C51" s="33" t="s">
        <v>2</v>
      </c>
      <c r="D51" s="72">
        <f>CHOOSE(MATCH(C51,{"A+","A","A-","B+","B","B-","C+","C","C-","D+","D","D-","F","N/A"},0),12,11,10,9,8,7,6,5,4,3,2,1,0,0)</f>
        <v>0</v>
      </c>
      <c r="E51" s="42">
        <v>0</v>
      </c>
      <c r="F51" s="74">
        <f t="shared" si="6"/>
        <v>0</v>
      </c>
    </row>
    <row r="52" spans="1:6" x14ac:dyDescent="0.2">
      <c r="A52" s="33" t="s">
        <v>2</v>
      </c>
      <c r="B52" s="29" t="s">
        <v>2</v>
      </c>
      <c r="C52" s="33" t="s">
        <v>2</v>
      </c>
      <c r="D52" s="72">
        <f>CHOOSE(MATCH(C52,{"A+","A","A-","B+","B","B-","C+","C","C-","D+","D","D-","F","N/A"},0),12,11,10,9,8,7,6,5,4,3,2,1,0,0)</f>
        <v>0</v>
      </c>
      <c r="E52" s="42">
        <v>0</v>
      </c>
      <c r="F52" s="74">
        <f t="shared" si="6"/>
        <v>0</v>
      </c>
    </row>
    <row r="53" spans="1:6" x14ac:dyDescent="0.2">
      <c r="A53" s="33" t="s">
        <v>2</v>
      </c>
      <c r="B53" s="29" t="s">
        <v>2</v>
      </c>
      <c r="C53" s="33" t="s">
        <v>2</v>
      </c>
      <c r="D53" s="72">
        <f>CHOOSE(MATCH(C53,{"A+","A","A-","B+","B","B-","C+","C","C-","D+","D","D-","F","N/A"},0),12,11,10,9,8,7,6,5,4,3,2,1,0,0)</f>
        <v>0</v>
      </c>
      <c r="E53" s="42">
        <v>0</v>
      </c>
      <c r="F53" s="74">
        <f t="shared" si="6"/>
        <v>0</v>
      </c>
    </row>
    <row r="54" spans="1:6" x14ac:dyDescent="0.2">
      <c r="A54" s="33" t="s">
        <v>2</v>
      </c>
      <c r="B54" s="29" t="s">
        <v>2</v>
      </c>
      <c r="C54" s="33" t="s">
        <v>2</v>
      </c>
      <c r="D54" s="72">
        <f>CHOOSE(MATCH(C54,{"A+","A","A-","B+","B","B-","C+","C","C-","D+","D","D-","F","N/A"},0),12,11,10,9,8,7,6,5,4,3,2,1,0,0)</f>
        <v>0</v>
      </c>
      <c r="E54" s="42">
        <v>0</v>
      </c>
      <c r="F54" s="74">
        <f t="shared" si="6"/>
        <v>0</v>
      </c>
    </row>
    <row r="55" spans="1:6" x14ac:dyDescent="0.2">
      <c r="A55" s="47"/>
      <c r="B55" s="3"/>
      <c r="C55" s="33"/>
      <c r="D55" s="72"/>
      <c r="E55" s="42"/>
      <c r="F55" s="74"/>
    </row>
    <row r="56" spans="1:6" x14ac:dyDescent="0.2">
      <c r="A56" s="33" t="s">
        <v>2</v>
      </c>
      <c r="B56" s="29" t="s">
        <v>2</v>
      </c>
      <c r="C56" s="33" t="s">
        <v>2</v>
      </c>
      <c r="D56" s="72">
        <f>CHOOSE(MATCH(C56,{"A+","A","A-","B+","B","B-","C+","C","C-","D+","D","D-","F","N/A"},0),12,11,10,9,8,7,6,5,4,3,2,1,0,0)</f>
        <v>0</v>
      </c>
      <c r="E56" s="42">
        <v>0</v>
      </c>
      <c r="F56" s="74">
        <f t="shared" ref="F56:F61" si="7">E56*D56</f>
        <v>0</v>
      </c>
    </row>
    <row r="57" spans="1:6" x14ac:dyDescent="0.2">
      <c r="A57" s="33" t="s">
        <v>2</v>
      </c>
      <c r="B57" s="29" t="s">
        <v>2</v>
      </c>
      <c r="C57" s="33" t="s">
        <v>2</v>
      </c>
      <c r="D57" s="72">
        <f>CHOOSE(MATCH(C57,{"A+","A","A-","B+","B","B-","C+","C","C-","D+","D","D-","F","N/A"},0),12,11,10,9,8,7,6,5,4,3,2,1,0,0)</f>
        <v>0</v>
      </c>
      <c r="E57" s="42">
        <v>0</v>
      </c>
      <c r="F57" s="74">
        <f t="shared" si="7"/>
        <v>0</v>
      </c>
    </row>
    <row r="58" spans="1:6" x14ac:dyDescent="0.2">
      <c r="A58" s="33" t="s">
        <v>2</v>
      </c>
      <c r="B58" s="29" t="s">
        <v>2</v>
      </c>
      <c r="C58" s="33" t="s">
        <v>2</v>
      </c>
      <c r="D58" s="72">
        <f>CHOOSE(MATCH(C58,{"A+","A","A-","B+","B","B-","C+","C","C-","D+","D","D-","F","N/A"},0),12,11,10,9,8,7,6,5,4,3,2,1,0,0)</f>
        <v>0</v>
      </c>
      <c r="E58" s="42">
        <v>0</v>
      </c>
      <c r="F58" s="74">
        <f t="shared" si="7"/>
        <v>0</v>
      </c>
    </row>
    <row r="59" spans="1:6" x14ac:dyDescent="0.2">
      <c r="A59" s="33" t="s">
        <v>2</v>
      </c>
      <c r="B59" s="29" t="s">
        <v>2</v>
      </c>
      <c r="C59" s="33" t="s">
        <v>2</v>
      </c>
      <c r="D59" s="72">
        <f>CHOOSE(MATCH(C59,{"A+","A","A-","B+","B","B-","C+","C","C-","D+","D","D-","F","N/A"},0),12,11,10,9,8,7,6,5,4,3,2,1,0,0)</f>
        <v>0</v>
      </c>
      <c r="E59" s="42">
        <v>0</v>
      </c>
      <c r="F59" s="74">
        <f t="shared" si="7"/>
        <v>0</v>
      </c>
    </row>
    <row r="60" spans="1:6" x14ac:dyDescent="0.2">
      <c r="A60" s="33" t="s">
        <v>2</v>
      </c>
      <c r="B60" s="29" t="s">
        <v>2</v>
      </c>
      <c r="C60" s="33" t="s">
        <v>2</v>
      </c>
      <c r="D60" s="72">
        <f>CHOOSE(MATCH(C60,{"A+","A","A-","B+","B","B-","C+","C","C-","D+","D","D-","F","N/A"},0),12,11,10,9,8,7,6,5,4,3,2,1,0,0)</f>
        <v>0</v>
      </c>
      <c r="E60" s="42">
        <v>0</v>
      </c>
      <c r="F60" s="74">
        <f t="shared" si="7"/>
        <v>0</v>
      </c>
    </row>
    <row r="61" spans="1:6" x14ac:dyDescent="0.2">
      <c r="A61" s="33" t="s">
        <v>2</v>
      </c>
      <c r="B61" s="29" t="s">
        <v>2</v>
      </c>
      <c r="C61" s="33" t="s">
        <v>2</v>
      </c>
      <c r="D61" s="72">
        <f>CHOOSE(MATCH(C61,{"A+","A","A-","B+","B","B-","C+","C","C-","D+","D","D-","F","N/A"},0),12,11,10,9,8,7,6,5,4,3,2,1,0,0)</f>
        <v>0</v>
      </c>
      <c r="E61" s="42">
        <v>0</v>
      </c>
      <c r="F61" s="74">
        <f t="shared" si="7"/>
        <v>0</v>
      </c>
    </row>
    <row r="62" spans="1:6" x14ac:dyDescent="0.2">
      <c r="A62" s="48"/>
      <c r="B62" s="3"/>
      <c r="C62" s="33"/>
      <c r="D62" s="7"/>
      <c r="E62" s="30"/>
      <c r="F62" s="17"/>
    </row>
    <row r="63" spans="1:6" x14ac:dyDescent="0.2">
      <c r="A63" s="18" t="s">
        <v>7</v>
      </c>
      <c r="B63" s="8"/>
      <c r="C63" s="8"/>
      <c r="D63" s="9"/>
      <c r="E63" s="49">
        <f>SUM(E7:E61)</f>
        <v>3.5</v>
      </c>
      <c r="F63" s="19">
        <f>SUM(F7:F61)</f>
        <v>35</v>
      </c>
    </row>
    <row r="64" spans="1:6" x14ac:dyDescent="0.2">
      <c r="A64" s="18" t="s">
        <v>8</v>
      </c>
      <c r="B64" s="8"/>
      <c r="C64" s="8"/>
      <c r="D64" s="9"/>
      <c r="E64" s="10"/>
      <c r="F64" s="85">
        <f>F63/E63</f>
        <v>10</v>
      </c>
    </row>
    <row r="65" spans="4:6" x14ac:dyDescent="0.2">
      <c r="D65" s="34"/>
      <c r="E65" s="34"/>
      <c r="F65" s="34"/>
    </row>
    <row r="90" spans="2:4" x14ac:dyDescent="0.2">
      <c r="B90" s="5"/>
      <c r="C90" s="5"/>
      <c r="D90" s="5"/>
    </row>
    <row r="91" spans="2:4" x14ac:dyDescent="0.2">
      <c r="B91" s="2"/>
      <c r="C91" s="2"/>
    </row>
    <row r="94" spans="2:4" x14ac:dyDescent="0.2">
      <c r="B94" s="5"/>
      <c r="C94" s="5"/>
      <c r="D94" s="5"/>
    </row>
    <row r="95" spans="2:4" x14ac:dyDescent="0.2">
      <c r="B95" s="2"/>
      <c r="D95" s="2"/>
    </row>
    <row r="98" spans="3:3" x14ac:dyDescent="0.2">
      <c r="C98" s="75"/>
    </row>
  </sheetData>
  <sheetProtection password="C90D" sheet="1" objects="1" scenarios="1" selectLockedCells="1"/>
  <mergeCells count="1">
    <mergeCell ref="A5:F5"/>
  </mergeCells>
  <phoneticPr fontId="3"/>
  <pageMargins left="0.75" right="0.75" top="1" bottom="1" header="0.5" footer="0.5"/>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Equivalencies</vt:lpstr>
      <vt:lpstr>Course #1</vt:lpstr>
      <vt:lpstr>Course #2</vt:lpstr>
      <vt:lpstr>Course #3</vt:lpstr>
      <vt:lpstr>Course #4</vt:lpstr>
      <vt:lpstr>Course #5</vt:lpstr>
      <vt:lpstr>Course #6</vt:lpstr>
      <vt:lpstr>CGPA Calculator</vt:lpstr>
      <vt:lpstr>Major GPA Calculator</vt:lpstr>
      <vt:lpstr>GPA Planning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Mandi Crespo</cp:lastModifiedBy>
  <dcterms:created xsi:type="dcterms:W3CDTF">2012-02-27T17:00:23Z</dcterms:created>
  <dcterms:modified xsi:type="dcterms:W3CDTF">2016-02-25T15:33:13Z</dcterms:modified>
</cp:coreProperties>
</file>